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I\Part II\"/>
    </mc:Choice>
  </mc:AlternateContent>
  <bookViews>
    <workbookView xWindow="-105" yWindow="-105" windowWidth="19425" windowHeight="1030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8" i="1" l="1"/>
  <c r="F18" i="1"/>
  <c r="I18" i="1"/>
  <c r="J18" i="1"/>
  <c r="K18" i="1"/>
  <c r="I68" i="1"/>
  <c r="J68" i="1"/>
  <c r="K68" i="1"/>
  <c r="E68" i="1"/>
  <c r="F68" i="1"/>
  <c r="D68" i="1"/>
  <c r="D133" i="1"/>
  <c r="E132" i="1"/>
  <c r="F132" i="1"/>
  <c r="D132" i="1"/>
  <c r="L105" i="1"/>
  <c r="G105" i="1"/>
  <c r="L104" i="1"/>
  <c r="G104" i="1"/>
  <c r="L85" i="1"/>
  <c r="G85" i="1"/>
  <c r="L84" i="1"/>
  <c r="G84" i="1"/>
  <c r="L64" i="1"/>
  <c r="G64" i="1"/>
  <c r="H133" i="1"/>
  <c r="J132" i="1"/>
  <c r="K132" i="1"/>
  <c r="L95" i="1"/>
  <c r="G95" i="1"/>
  <c r="L94" i="1"/>
  <c r="G94" i="1"/>
  <c r="L93" i="1"/>
  <c r="G93" i="1"/>
  <c r="J74" i="1"/>
  <c r="K74" i="1"/>
  <c r="I74" i="1"/>
  <c r="E74" i="1"/>
  <c r="F74" i="1"/>
  <c r="D74" i="1"/>
  <c r="L73" i="1"/>
  <c r="G73" i="1"/>
  <c r="L72" i="1"/>
  <c r="G72" i="1"/>
  <c r="L71" i="1"/>
  <c r="G71" i="1"/>
  <c r="L55" i="1"/>
  <c r="G55" i="1"/>
  <c r="L35" i="1"/>
  <c r="G35" i="1"/>
  <c r="L70" i="1" l="1"/>
  <c r="G70" i="1"/>
  <c r="L69" i="1"/>
  <c r="L74" i="1" s="1"/>
  <c r="G69" i="1"/>
  <c r="G74" i="1" s="1"/>
  <c r="L67" i="1"/>
  <c r="G67" i="1"/>
  <c r="I54" i="1"/>
  <c r="G54" i="1"/>
  <c r="L53" i="1"/>
  <c r="G53" i="1"/>
  <c r="L52" i="1"/>
  <c r="G52" i="1"/>
  <c r="L51" i="1"/>
  <c r="G51" i="1"/>
  <c r="L50" i="1"/>
  <c r="G50" i="1"/>
  <c r="L49" i="1"/>
  <c r="G49" i="1"/>
  <c r="L48" i="1"/>
  <c r="G48" i="1"/>
  <c r="L47" i="1"/>
  <c r="G47" i="1"/>
  <c r="L46" i="1"/>
  <c r="G46" i="1"/>
  <c r="L45" i="1"/>
  <c r="G45" i="1"/>
  <c r="L44" i="1"/>
  <c r="G44" i="1"/>
  <c r="L34" i="1"/>
  <c r="G34" i="1"/>
  <c r="L33" i="1"/>
  <c r="G33" i="1"/>
  <c r="L32" i="1"/>
  <c r="G32" i="1"/>
  <c r="L31" i="1"/>
  <c r="G31" i="1"/>
  <c r="L30" i="1"/>
  <c r="G30" i="1"/>
  <c r="L29" i="1"/>
  <c r="G29" i="1"/>
  <c r="L28" i="1"/>
  <c r="G28" i="1"/>
  <c r="D18" i="1"/>
  <c r="L17" i="1"/>
  <c r="G17" i="1"/>
  <c r="L16" i="1"/>
  <c r="G16" i="1"/>
  <c r="L15" i="1"/>
  <c r="L18" i="1" s="1"/>
  <c r="G15" i="1"/>
  <c r="L14" i="1"/>
  <c r="G14" i="1"/>
  <c r="G68" i="1" l="1"/>
  <c r="L54" i="1"/>
  <c r="L68" i="1" s="1"/>
  <c r="L128" i="1" l="1"/>
  <c r="L131" i="1"/>
  <c r="G131" i="1"/>
  <c r="L130" i="1"/>
  <c r="G130" i="1"/>
  <c r="G128" i="1"/>
  <c r="L129" i="1" l="1"/>
  <c r="G129" i="1"/>
  <c r="L116" i="1" l="1"/>
  <c r="G116" i="1"/>
  <c r="E9" i="1" l="1"/>
  <c r="F9" i="1"/>
  <c r="D9" i="1"/>
  <c r="G92" i="1"/>
  <c r="L117" i="1"/>
  <c r="L92" i="1"/>
  <c r="L114" i="1"/>
  <c r="G117" i="1"/>
  <c r="L65" i="1"/>
  <c r="L66" i="1"/>
  <c r="G66" i="1"/>
  <c r="G65" i="1"/>
  <c r="L113" i="1" l="1"/>
  <c r="L127" i="1"/>
  <c r="L115" i="1"/>
  <c r="L107" i="1"/>
  <c r="L125" i="1"/>
  <c r="L112" i="1"/>
  <c r="L111" i="1"/>
  <c r="L110" i="1"/>
  <c r="L109" i="1"/>
  <c r="L126" i="1"/>
  <c r="L106" i="1"/>
  <c r="L108" i="1"/>
  <c r="I90" i="1"/>
  <c r="L91" i="1"/>
  <c r="L89" i="1"/>
  <c r="I88" i="1"/>
  <c r="L88" i="1" s="1"/>
  <c r="L87" i="1"/>
  <c r="L86" i="1"/>
  <c r="L27" i="1"/>
  <c r="L26" i="1"/>
  <c r="L13" i="1"/>
  <c r="L12" i="1"/>
  <c r="L10" i="1"/>
  <c r="L8" i="1"/>
  <c r="L7" i="1"/>
  <c r="I132" i="1" l="1"/>
  <c r="L90" i="1"/>
  <c r="L132" i="1" s="1"/>
  <c r="G114" i="1" l="1"/>
  <c r="G127" i="1"/>
  <c r="G113" i="1"/>
  <c r="G115" i="1"/>
  <c r="I11" i="1" l="1"/>
  <c r="J11" i="1"/>
  <c r="K11" i="1"/>
  <c r="I9" i="1"/>
  <c r="J9" i="1"/>
  <c r="K9" i="1"/>
  <c r="G7" i="1"/>
  <c r="J133" i="1" l="1"/>
  <c r="K133" i="1"/>
  <c r="I133" i="1"/>
  <c r="G106" i="1"/>
  <c r="G112" i="1" l="1"/>
  <c r="G125" i="1"/>
  <c r="G107" i="1"/>
  <c r="G110" i="1"/>
  <c r="G111" i="1"/>
  <c r="G126" i="1"/>
  <c r="G109" i="1"/>
  <c r="G90" i="1"/>
  <c r="G108" i="1"/>
  <c r="G86" i="1"/>
  <c r="G89" i="1"/>
  <c r="G91" i="1"/>
  <c r="G88" i="1"/>
  <c r="G87" i="1"/>
  <c r="G26" i="1"/>
  <c r="G27" i="1"/>
  <c r="G13" i="1"/>
  <c r="E11" i="1"/>
  <c r="E133" i="1" s="1"/>
  <c r="F11" i="1"/>
  <c r="F133" i="1" s="1"/>
  <c r="D11" i="1"/>
  <c r="G8" i="1"/>
  <c r="G9" i="1" s="1"/>
  <c r="G10" i="1"/>
  <c r="G11" i="1" s="1"/>
  <c r="G12" i="1"/>
  <c r="G18" i="1" s="1"/>
  <c r="G132" i="1" l="1"/>
  <c r="L11" i="1"/>
  <c r="G133" i="1" l="1"/>
  <c r="L9" i="1"/>
  <c r="L133" i="1" s="1"/>
</calcChain>
</file>

<file path=xl/sharedStrings.xml><?xml version="1.0" encoding="utf-8"?>
<sst xmlns="http://schemas.openxmlformats.org/spreadsheetml/2006/main" count="441" uniqueCount="101">
  <si>
    <t>APPENDIX - III</t>
  </si>
  <si>
    <t>Recipient</t>
  </si>
  <si>
    <t>Scheme</t>
  </si>
  <si>
    <t>TSP/ SCSP/ Normal/ FC/ EAP</t>
  </si>
  <si>
    <t xml:space="preserve">Total </t>
  </si>
  <si>
    <t>Of the Total amount released, amount sanctioned for creation of assets</t>
  </si>
  <si>
    <t>State Fund Expenditure</t>
  </si>
  <si>
    <t>Central Assistance (Including CSS/ CS)</t>
  </si>
  <si>
    <t>Non Develo-pment</t>
  </si>
  <si>
    <t>Develo-pment</t>
  </si>
  <si>
    <t>Urban Local Bodies</t>
  </si>
  <si>
    <t>Grants to Urban Local Bodies (Municipal Administration)</t>
  </si>
  <si>
    <t>Normal</t>
  </si>
  <si>
    <t>…</t>
  </si>
  <si>
    <t>Total</t>
  </si>
  <si>
    <t>Public Sector Undertakings</t>
  </si>
  <si>
    <t>Nagaland Industrial Development Corporation (Industry)</t>
  </si>
  <si>
    <t>GRANTS-IN-AID/ ASSISTANCE GIVEN BY THE STATE GOVERNMENT (INSTITUTION WISE AND SCHEME WISE) – Contd.</t>
  </si>
  <si>
    <t>Nagaland Sugar Mill Company Ltd. (Industry)</t>
  </si>
  <si>
    <t>State Mineral Development  Corporation</t>
  </si>
  <si>
    <t>Autonomous Bodies</t>
  </si>
  <si>
    <t>Others</t>
  </si>
  <si>
    <t>Human Rights Committee</t>
  </si>
  <si>
    <t>Nagaland State Agriculture Marketing Board</t>
  </si>
  <si>
    <t>Assistance to Nagaland Peace Centre</t>
  </si>
  <si>
    <t>Assistance to Peace Camp</t>
  </si>
  <si>
    <t>Assistance to Indian Red Cross Society</t>
  </si>
  <si>
    <t>Assistance to Media Person</t>
  </si>
  <si>
    <t>State Expert Appraisal Committee (Forest)</t>
  </si>
  <si>
    <t xml:space="preserve">Consumer Organisation </t>
  </si>
  <si>
    <t>State Environment Impact Assessment (Forest)</t>
  </si>
  <si>
    <t>Youth Sports and Games</t>
  </si>
  <si>
    <t>Assistance to Sainik School, Punglwa</t>
  </si>
  <si>
    <t>Assistance to Voluntary Organisation (Social Security and Welfare)</t>
  </si>
  <si>
    <t>Other Social Security and Welfare Programmes</t>
  </si>
  <si>
    <t>Electrical Inspectorate</t>
  </si>
  <si>
    <t>(₹ in lakh)</t>
  </si>
  <si>
    <t>Assistance to Non-Government Primary Schools (Education)</t>
  </si>
  <si>
    <t>Assistance to Non-Government Colleges and Institutions (Higher Education)</t>
  </si>
  <si>
    <t>Non- Government Organisation (Welfare)</t>
  </si>
  <si>
    <t>Contribution to Gandhi Ashram, Chuchuyimlang</t>
  </si>
  <si>
    <t>CM's Sports Fund (Home Department)</t>
  </si>
  <si>
    <t>Community Development, DRDA (Rural Development)</t>
  </si>
  <si>
    <t>Scout &amp; Guides (Youth Resource)</t>
  </si>
  <si>
    <t>Grants-in-Aid to Voluntary Cultural Organisation (Cultural Research)</t>
  </si>
  <si>
    <t>Music Task Force (Youth Resource and Sports)</t>
  </si>
  <si>
    <t>Welfare of Aged Infirm and Destitute (Social Welfare)</t>
  </si>
  <si>
    <t>Nagaland Tool Room and Training Centre (Industry)</t>
  </si>
  <si>
    <t>Nagaland Mechanised Bricks Company (Industry)</t>
  </si>
  <si>
    <t>Nagaland Forest Product Ltd. (Industry)</t>
  </si>
  <si>
    <t>Rural Local Bodies</t>
  </si>
  <si>
    <t>Grants to Rural Local Bodies</t>
  </si>
  <si>
    <t>Nagaland Handloom and Handicraft Development Corporation (Industry)</t>
  </si>
  <si>
    <t>Nagaland Industrial Raw material and Supply Cooperation (Industry)</t>
  </si>
  <si>
    <t>Grants-in-Aid (Nagaland Board of Secondary Education)</t>
  </si>
  <si>
    <t>Grants-in-Aid to State Pollution Control Board</t>
  </si>
  <si>
    <t>Grants-in-Aid to Social Welfare Advisory Boards</t>
  </si>
  <si>
    <t>GRANTS-IN-AID/ ASSISTANCE GIVEN BY THE STATE GOVERNMENT (INSTITUTION-WISE AND SCHEME-WISE) – Contd.</t>
  </si>
  <si>
    <t>GRANTS-IN-AID/ ASSISTANCE GIVEN BY THE STATE GOVERNMENT (INSTITUTION-WISE AND SCHEME-WISE)</t>
  </si>
  <si>
    <t>Nagaland Khadi and Village Industries Board (Industry)</t>
  </si>
  <si>
    <t>Grand Total</t>
  </si>
  <si>
    <t>Non Development</t>
  </si>
  <si>
    <t>Development</t>
  </si>
  <si>
    <t>Non Government High and Higher Secondary School</t>
  </si>
  <si>
    <t>Assistance to National Institute of Public Finance and Policy</t>
  </si>
  <si>
    <t>Welfare of Destitute Women</t>
  </si>
  <si>
    <t>Nagaland Nursing Council</t>
  </si>
  <si>
    <t>Nagaland Dental Council</t>
  </si>
  <si>
    <t>2022-23</t>
  </si>
  <si>
    <t>CM Health Insurance Scheme</t>
  </si>
  <si>
    <t>Innovation Hub &amp; Space Education</t>
  </si>
  <si>
    <t>State e-Governance Scheme</t>
  </si>
  <si>
    <t>Nagaland Institute of Medical Sciences and Research Society</t>
  </si>
  <si>
    <t>State Horticulture Nursery</t>
  </si>
  <si>
    <t>Nagaland Science and Technology Council</t>
  </si>
  <si>
    <t>Development Authority of Nagaland (Urban)</t>
  </si>
  <si>
    <t>Investment and Development Authority of Nagaland (Planning)</t>
  </si>
  <si>
    <t>Naga Hospital Authority, Kohima</t>
  </si>
  <si>
    <t>2023-24</t>
  </si>
  <si>
    <t>Nagaland State Human Rights Commission</t>
  </si>
  <si>
    <t>State Quality Control Board</t>
  </si>
  <si>
    <t>Nagaland Medical Council</t>
  </si>
  <si>
    <t>Nagaland State Pharmacy Council</t>
  </si>
  <si>
    <t>Nagaland State Women Commission</t>
  </si>
  <si>
    <t>Nagaland State Commission for Protection of Child Rights</t>
  </si>
  <si>
    <t>Rajya Sainik Board</t>
  </si>
  <si>
    <t>State Bio-Diversity Board</t>
  </si>
  <si>
    <t>Nagaland State Food Commission</t>
  </si>
  <si>
    <t>Nagaland Electric Regulatory Commission</t>
  </si>
  <si>
    <t>State Consumer Dispute Redressal Commission</t>
  </si>
  <si>
    <t>Child Protection and Welfare Services</t>
  </si>
  <si>
    <t>Child Helpline</t>
  </si>
  <si>
    <t>Indira Awas Yojana</t>
  </si>
  <si>
    <t>Marketing and Consumer Federation</t>
  </si>
  <si>
    <t>Nagaland State Commission for Person with Disability</t>
  </si>
  <si>
    <t>Soil Health Management</t>
  </si>
  <si>
    <t>Proviso to Article 275(1)</t>
  </si>
  <si>
    <t>Special Central Assistance to Tribal Sub Plan</t>
  </si>
  <si>
    <t>Nagaland Hotel Ltd. (Industry)</t>
  </si>
  <si>
    <r>
      <t>Assistance to Local Bodies, Corporation,</t>
    </r>
    <r>
      <rPr>
        <i/>
        <sz val="10"/>
        <rFont val="Times New Roman"/>
        <family val="1"/>
      </rPr>
      <t xml:space="preserve"> etc.</t>
    </r>
  </si>
  <si>
    <t>Non-Government Organisations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</si>
</sst>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i/>
      <sz val="10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1" fillId="0" borderId="8" xfId="0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right" vertical="top"/>
    </xf>
    <xf numFmtId="4" fontId="7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6" xfId="0" applyFont="1" applyBorder="1" applyAlignment="1">
      <alignment vertical="top" wrapText="1"/>
    </xf>
    <xf numFmtId="4" fontId="7" fillId="0" borderId="6" xfId="0" applyNumberFormat="1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4" fontId="7" fillId="0" borderId="2" xfId="0" applyNumberFormat="1" applyFont="1" applyBorder="1" applyAlignment="1">
      <alignment vertical="top"/>
    </xf>
    <xf numFmtId="4" fontId="8" fillId="0" borderId="2" xfId="0" applyNumberFormat="1" applyFont="1" applyBorder="1" applyAlignment="1">
      <alignment vertical="top"/>
    </xf>
    <xf numFmtId="4" fontId="8" fillId="0" borderId="2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4" fontId="8" fillId="0" borderId="0" xfId="0" applyNumberFormat="1" applyFont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4" fontId="8" fillId="0" borderId="0" xfId="0" applyNumberFormat="1" applyFont="1" applyAlignment="1">
      <alignment horizontal="right" vertical="top" wrapText="1"/>
    </xf>
    <xf numFmtId="4" fontId="7" fillId="0" borderId="0" xfId="0" applyNumberFormat="1" applyFont="1" applyAlignment="1">
      <alignment vertical="top" wrapText="1"/>
    </xf>
    <xf numFmtId="4" fontId="8" fillId="0" borderId="2" xfId="0" applyNumberFormat="1" applyFont="1" applyBorder="1" applyAlignment="1">
      <alignment vertical="top" wrapText="1"/>
    </xf>
    <xf numFmtId="4" fontId="8" fillId="0" borderId="0" xfId="0" applyNumberFormat="1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4" fontId="7" fillId="0" borderId="9" xfId="0" applyNumberFormat="1" applyFont="1" applyBorder="1" applyAlignment="1">
      <alignment horizontal="right" vertical="top" wrapText="1"/>
    </xf>
    <xf numFmtId="4" fontId="8" fillId="0" borderId="9" xfId="0" applyNumberFormat="1" applyFont="1" applyBorder="1" applyAlignment="1">
      <alignment vertical="top" wrapText="1"/>
    </xf>
    <xf numFmtId="4" fontId="8" fillId="0" borderId="9" xfId="0" applyNumberFormat="1" applyFont="1" applyBorder="1" applyAlignment="1">
      <alignment horizontal="right" vertical="top" wrapText="1"/>
    </xf>
    <xf numFmtId="4" fontId="8" fillId="0" borderId="9" xfId="0" applyNumberFormat="1" applyFont="1" applyBorder="1" applyAlignment="1">
      <alignment horizontal="center" vertical="top" wrapText="1"/>
    </xf>
    <xf numFmtId="4" fontId="7" fillId="0" borderId="0" xfId="0" applyNumberFormat="1" applyFont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443865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319179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IN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tabSelected="1" view="pageLayout" topLeftCell="A107" zoomScale="130" zoomScaleNormal="100" zoomScalePageLayoutView="130" workbookViewId="0">
      <selection activeCell="A69" sqref="A69:A73"/>
    </sheetView>
  </sheetViews>
  <sheetFormatPr defaultColWidth="9.140625" defaultRowHeight="15.75" x14ac:dyDescent="0.25"/>
  <cols>
    <col min="1" max="1" width="14.140625" style="1" customWidth="1"/>
    <col min="2" max="2" width="18.28515625" style="7" customWidth="1"/>
    <col min="3" max="3" width="8.7109375" style="1" customWidth="1"/>
    <col min="4" max="4" width="12.28515625" style="7" customWidth="1"/>
    <col min="5" max="5" width="11.42578125" style="1" customWidth="1"/>
    <col min="6" max="6" width="11.28515625" style="1" customWidth="1"/>
    <col min="7" max="7" width="10.28515625" style="1" bestFit="1" customWidth="1"/>
    <col min="8" max="8" width="11.85546875" style="1" customWidth="1"/>
    <col min="9" max="9" width="13" style="1" customWidth="1"/>
    <col min="10" max="10" width="11.5703125" style="1" customWidth="1"/>
    <col min="11" max="11" width="11.42578125" style="1" customWidth="1"/>
    <col min="12" max="12" width="8.85546875" style="1" customWidth="1"/>
    <col min="13" max="13" width="10.42578125" style="1" customWidth="1"/>
    <col min="14" max="16" width="9.140625" style="1"/>
    <col min="17" max="17" width="15.7109375" style="1" customWidth="1"/>
    <col min="18" max="16384" width="9.140625" style="1"/>
  </cols>
  <sheetData>
    <row r="1" spans="1:13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3" x14ac:dyDescent="0.25">
      <c r="A2" s="91" t="s">
        <v>58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ht="12.6" customHeight="1" x14ac:dyDescent="0.25">
      <c r="A3" s="24"/>
      <c r="B3" s="25"/>
      <c r="C3" s="24"/>
      <c r="D3" s="25"/>
      <c r="E3" s="24"/>
      <c r="F3" s="24"/>
      <c r="G3" s="24"/>
      <c r="H3" s="24"/>
      <c r="I3" s="24"/>
      <c r="J3" s="24"/>
      <c r="K3" s="24"/>
      <c r="L3" s="24"/>
      <c r="M3" s="26" t="s">
        <v>36</v>
      </c>
    </row>
    <row r="4" spans="1:13" s="2" customFormat="1" ht="12" customHeight="1" x14ac:dyDescent="0.25">
      <c r="A4" s="86" t="s">
        <v>1</v>
      </c>
      <c r="B4" s="88" t="s">
        <v>2</v>
      </c>
      <c r="C4" s="86" t="s">
        <v>3</v>
      </c>
      <c r="D4" s="89" t="s">
        <v>78</v>
      </c>
      <c r="E4" s="89"/>
      <c r="F4" s="89"/>
      <c r="G4" s="86" t="s">
        <v>4</v>
      </c>
      <c r="H4" s="86" t="s">
        <v>5</v>
      </c>
      <c r="I4" s="89" t="s">
        <v>68</v>
      </c>
      <c r="J4" s="89"/>
      <c r="K4" s="89"/>
      <c r="L4" s="86" t="s">
        <v>4</v>
      </c>
      <c r="M4" s="86" t="s">
        <v>5</v>
      </c>
    </row>
    <row r="5" spans="1:13" s="2" customFormat="1" ht="36.75" customHeight="1" x14ac:dyDescent="0.25">
      <c r="A5" s="86"/>
      <c r="B5" s="88"/>
      <c r="C5" s="86"/>
      <c r="D5" s="86" t="s">
        <v>6</v>
      </c>
      <c r="E5" s="86"/>
      <c r="F5" s="86" t="s">
        <v>7</v>
      </c>
      <c r="G5" s="86"/>
      <c r="H5" s="86"/>
      <c r="I5" s="86" t="s">
        <v>6</v>
      </c>
      <c r="J5" s="86"/>
      <c r="K5" s="86" t="s">
        <v>7</v>
      </c>
      <c r="L5" s="86"/>
      <c r="M5" s="86"/>
    </row>
    <row r="6" spans="1:13" s="2" customFormat="1" ht="45" customHeight="1" x14ac:dyDescent="0.25">
      <c r="A6" s="86"/>
      <c r="B6" s="88"/>
      <c r="C6" s="86"/>
      <c r="D6" s="12" t="s">
        <v>61</v>
      </c>
      <c r="E6" s="11" t="s">
        <v>62</v>
      </c>
      <c r="F6" s="86"/>
      <c r="G6" s="86"/>
      <c r="H6" s="86"/>
      <c r="I6" s="11" t="s">
        <v>61</v>
      </c>
      <c r="J6" s="11" t="s">
        <v>62</v>
      </c>
      <c r="K6" s="86"/>
      <c r="L6" s="86"/>
      <c r="M6" s="86"/>
    </row>
    <row r="7" spans="1:13" ht="39.950000000000003" customHeight="1" x14ac:dyDescent="0.25">
      <c r="A7" s="108" t="s">
        <v>10</v>
      </c>
      <c r="B7" s="13" t="s">
        <v>11</v>
      </c>
      <c r="C7" s="14" t="s">
        <v>12</v>
      </c>
      <c r="D7" s="15">
        <v>0</v>
      </c>
      <c r="E7" s="16">
        <v>1531.45</v>
      </c>
      <c r="F7" s="16">
        <v>0</v>
      </c>
      <c r="G7" s="16">
        <f>D7+E7+F7</f>
        <v>1531.45</v>
      </c>
      <c r="H7" s="17" t="s">
        <v>13</v>
      </c>
      <c r="I7" s="15">
        <v>944.68</v>
      </c>
      <c r="J7" s="16">
        <v>0</v>
      </c>
      <c r="K7" s="16">
        <v>0</v>
      </c>
      <c r="L7" s="16">
        <f>I7+J7+K7</f>
        <v>944.68</v>
      </c>
      <c r="M7" s="17" t="s">
        <v>13</v>
      </c>
    </row>
    <row r="8" spans="1:13" ht="39.950000000000003" customHeight="1" x14ac:dyDescent="0.25">
      <c r="A8" s="108"/>
      <c r="B8" s="13" t="s">
        <v>99</v>
      </c>
      <c r="C8" s="14" t="s">
        <v>12</v>
      </c>
      <c r="D8" s="15">
        <v>0</v>
      </c>
      <c r="E8" s="16">
        <v>0</v>
      </c>
      <c r="F8" s="16">
        <v>0</v>
      </c>
      <c r="G8" s="16">
        <f t="shared" ref="G8:G12" si="0">D8+E8+F8</f>
        <v>0</v>
      </c>
      <c r="H8" s="17" t="s">
        <v>13</v>
      </c>
      <c r="I8" s="15">
        <v>0</v>
      </c>
      <c r="J8" s="16">
        <v>0</v>
      </c>
      <c r="K8" s="16">
        <v>0</v>
      </c>
      <c r="L8" s="16">
        <f t="shared" ref="L8" si="1">I8+J8+K8</f>
        <v>0</v>
      </c>
      <c r="M8" s="17" t="s">
        <v>13</v>
      </c>
    </row>
    <row r="9" spans="1:13" x14ac:dyDescent="0.25">
      <c r="A9" s="89" t="s">
        <v>14</v>
      </c>
      <c r="B9" s="89"/>
      <c r="C9" s="14"/>
      <c r="D9" s="18">
        <f>D7+D8</f>
        <v>0</v>
      </c>
      <c r="E9" s="18">
        <f t="shared" ref="E9:G9" si="2">E7+E8</f>
        <v>1531.45</v>
      </c>
      <c r="F9" s="18">
        <f t="shared" si="2"/>
        <v>0</v>
      </c>
      <c r="G9" s="18">
        <f t="shared" si="2"/>
        <v>1531.45</v>
      </c>
      <c r="H9" s="19"/>
      <c r="I9" s="20">
        <f t="shared" ref="I9:K9" si="3">I7+I8</f>
        <v>944.68</v>
      </c>
      <c r="J9" s="20">
        <f t="shared" si="3"/>
        <v>0</v>
      </c>
      <c r="K9" s="20">
        <f t="shared" si="3"/>
        <v>0</v>
      </c>
      <c r="L9" s="20">
        <f>L7+L8</f>
        <v>944.68</v>
      </c>
      <c r="M9" s="17"/>
    </row>
    <row r="10" spans="1:13" ht="25.5" x14ac:dyDescent="0.25">
      <c r="A10" s="21" t="s">
        <v>50</v>
      </c>
      <c r="B10" s="22" t="s">
        <v>51</v>
      </c>
      <c r="C10" s="14" t="s">
        <v>12</v>
      </c>
      <c r="D10" s="15">
        <v>0</v>
      </c>
      <c r="E10" s="16">
        <v>0</v>
      </c>
      <c r="F10" s="16">
        <v>0</v>
      </c>
      <c r="G10" s="16">
        <f t="shared" si="0"/>
        <v>0</v>
      </c>
      <c r="H10" s="17"/>
      <c r="I10" s="15">
        <v>0</v>
      </c>
      <c r="J10" s="16">
        <v>0</v>
      </c>
      <c r="K10" s="16">
        <v>4600</v>
      </c>
      <c r="L10" s="16">
        <f t="shared" ref="L10" si="4">I10+J10+K10</f>
        <v>4600</v>
      </c>
      <c r="M10" s="17" t="s">
        <v>13</v>
      </c>
    </row>
    <row r="11" spans="1:13" x14ac:dyDescent="0.25">
      <c r="A11" s="99" t="s">
        <v>14</v>
      </c>
      <c r="B11" s="100"/>
      <c r="C11" s="14"/>
      <c r="D11" s="18">
        <f>D10</f>
        <v>0</v>
      </c>
      <c r="E11" s="20">
        <f t="shared" ref="E11:G11" si="5">E10</f>
        <v>0</v>
      </c>
      <c r="F11" s="20">
        <f t="shared" si="5"/>
        <v>0</v>
      </c>
      <c r="G11" s="20">
        <f t="shared" si="5"/>
        <v>0</v>
      </c>
      <c r="H11" s="19"/>
      <c r="I11" s="20">
        <f t="shared" ref="I11:K11" si="6">I10</f>
        <v>0</v>
      </c>
      <c r="J11" s="20">
        <f t="shared" si="6"/>
        <v>0</v>
      </c>
      <c r="K11" s="20">
        <f t="shared" si="6"/>
        <v>4600</v>
      </c>
      <c r="L11" s="20">
        <f>L10</f>
        <v>4600</v>
      </c>
      <c r="M11" s="17"/>
    </row>
    <row r="12" spans="1:13" ht="52.5" customHeight="1" x14ac:dyDescent="0.25">
      <c r="A12" s="101" t="s">
        <v>15</v>
      </c>
      <c r="B12" s="13" t="s">
        <v>52</v>
      </c>
      <c r="C12" s="14" t="s">
        <v>12</v>
      </c>
      <c r="D12" s="15">
        <v>1365.8</v>
      </c>
      <c r="E12" s="16">
        <v>100</v>
      </c>
      <c r="F12" s="16">
        <v>0</v>
      </c>
      <c r="G12" s="16">
        <f t="shared" si="0"/>
        <v>1465.8</v>
      </c>
      <c r="H12" s="17" t="s">
        <v>13</v>
      </c>
      <c r="I12" s="15">
        <v>951.15</v>
      </c>
      <c r="J12" s="16">
        <v>50</v>
      </c>
      <c r="K12" s="16">
        <v>0</v>
      </c>
      <c r="L12" s="16">
        <f t="shared" ref="L12" si="7">I12+J12+K12</f>
        <v>1001.15</v>
      </c>
      <c r="M12" s="17" t="s">
        <v>13</v>
      </c>
    </row>
    <row r="13" spans="1:13" ht="25.5" x14ac:dyDescent="0.25">
      <c r="A13" s="102"/>
      <c r="B13" s="13" t="s">
        <v>98</v>
      </c>
      <c r="C13" s="23" t="s">
        <v>12</v>
      </c>
      <c r="D13" s="15">
        <v>565.46</v>
      </c>
      <c r="E13" s="16">
        <v>100</v>
      </c>
      <c r="F13" s="16">
        <v>0</v>
      </c>
      <c r="G13" s="16">
        <f>D13+E13+F13</f>
        <v>665.46</v>
      </c>
      <c r="H13" s="17" t="s">
        <v>13</v>
      </c>
      <c r="I13" s="15">
        <v>511.48</v>
      </c>
      <c r="J13" s="16">
        <v>0</v>
      </c>
      <c r="K13" s="16">
        <v>0</v>
      </c>
      <c r="L13" s="16">
        <f>I13+J13+K13</f>
        <v>511.48</v>
      </c>
      <c r="M13" s="17" t="s">
        <v>13</v>
      </c>
    </row>
    <row r="14" spans="1:13" s="6" customFormat="1" ht="41.25" customHeight="1" x14ac:dyDescent="0.25">
      <c r="A14" s="102"/>
      <c r="B14" s="13" t="s">
        <v>16</v>
      </c>
      <c r="C14" s="14" t="s">
        <v>12</v>
      </c>
      <c r="D14" s="15">
        <v>110.44</v>
      </c>
      <c r="E14" s="16">
        <v>0</v>
      </c>
      <c r="F14" s="16">
        <v>0</v>
      </c>
      <c r="G14" s="16">
        <f>D14+E14+F14</f>
        <v>110.44</v>
      </c>
      <c r="H14" s="17" t="s">
        <v>13</v>
      </c>
      <c r="I14" s="15">
        <v>80</v>
      </c>
      <c r="J14" s="16">
        <v>0</v>
      </c>
      <c r="K14" s="16">
        <v>0</v>
      </c>
      <c r="L14" s="16">
        <f>I14+J14+K14</f>
        <v>80</v>
      </c>
      <c r="M14" s="17" t="s">
        <v>13</v>
      </c>
    </row>
    <row r="15" spans="1:13" ht="52.5" customHeight="1" x14ac:dyDescent="0.25">
      <c r="A15" s="102"/>
      <c r="B15" s="13" t="s">
        <v>53</v>
      </c>
      <c r="C15" s="23" t="s">
        <v>12</v>
      </c>
      <c r="D15" s="15">
        <v>0</v>
      </c>
      <c r="E15" s="16">
        <v>0</v>
      </c>
      <c r="F15" s="16">
        <v>0</v>
      </c>
      <c r="G15" s="16">
        <f t="shared" ref="G15:G16" si="8">D15+E15+F15</f>
        <v>0</v>
      </c>
      <c r="H15" s="17" t="s">
        <v>13</v>
      </c>
      <c r="I15" s="15">
        <v>5</v>
      </c>
      <c r="J15" s="16">
        <v>0</v>
      </c>
      <c r="K15" s="16">
        <v>0</v>
      </c>
      <c r="L15" s="16">
        <f t="shared" ref="L15:L16" si="9">I15+J15+K15</f>
        <v>5</v>
      </c>
      <c r="M15" s="17" t="s">
        <v>13</v>
      </c>
    </row>
    <row r="16" spans="1:13" ht="38.25" x14ac:dyDescent="0.25">
      <c r="A16" s="102"/>
      <c r="B16" s="13" t="s">
        <v>18</v>
      </c>
      <c r="C16" s="23" t="s">
        <v>12</v>
      </c>
      <c r="D16" s="15">
        <v>6</v>
      </c>
      <c r="E16" s="16">
        <v>0</v>
      </c>
      <c r="F16" s="16">
        <v>0</v>
      </c>
      <c r="G16" s="16">
        <f t="shared" si="8"/>
        <v>6</v>
      </c>
      <c r="H16" s="17" t="s">
        <v>13</v>
      </c>
      <c r="I16" s="15">
        <v>6</v>
      </c>
      <c r="J16" s="16">
        <v>0</v>
      </c>
      <c r="K16" s="16">
        <v>0</v>
      </c>
      <c r="L16" s="16">
        <f t="shared" si="9"/>
        <v>6</v>
      </c>
      <c r="M16" s="17" t="s">
        <v>13</v>
      </c>
    </row>
    <row r="17" spans="1:13" ht="38.25" x14ac:dyDescent="0.25">
      <c r="A17" s="103"/>
      <c r="B17" s="13" t="s">
        <v>19</v>
      </c>
      <c r="C17" s="14" t="s">
        <v>12</v>
      </c>
      <c r="D17" s="15">
        <v>1034.3</v>
      </c>
      <c r="E17" s="16">
        <v>0</v>
      </c>
      <c r="F17" s="16">
        <v>0</v>
      </c>
      <c r="G17" s="16">
        <f>D17+E17+F17</f>
        <v>1034.3</v>
      </c>
      <c r="H17" s="17" t="s">
        <v>13</v>
      </c>
      <c r="I17" s="15">
        <v>997.75</v>
      </c>
      <c r="J17" s="16">
        <v>0</v>
      </c>
      <c r="K17" s="16">
        <v>0</v>
      </c>
      <c r="L17" s="16">
        <f>I17+J17+K17</f>
        <v>997.75</v>
      </c>
      <c r="M17" s="17" t="s">
        <v>13</v>
      </c>
    </row>
    <row r="18" spans="1:13" x14ac:dyDescent="0.25">
      <c r="A18" s="89" t="s">
        <v>14</v>
      </c>
      <c r="B18" s="89"/>
      <c r="C18" s="14"/>
      <c r="D18" s="18">
        <f>D12+D13+D14+D15+D16+D17</f>
        <v>3082</v>
      </c>
      <c r="E18" s="18">
        <f t="shared" ref="E18:L18" si="10">E12+E13+E14+E15+E16+E17</f>
        <v>200</v>
      </c>
      <c r="F18" s="18">
        <f t="shared" si="10"/>
        <v>0</v>
      </c>
      <c r="G18" s="18">
        <f t="shared" si="10"/>
        <v>3282</v>
      </c>
      <c r="H18" s="49" t="s">
        <v>13</v>
      </c>
      <c r="I18" s="18">
        <f t="shared" si="10"/>
        <v>2551.38</v>
      </c>
      <c r="J18" s="18">
        <f t="shared" si="10"/>
        <v>50</v>
      </c>
      <c r="K18" s="18">
        <f t="shared" si="10"/>
        <v>0</v>
      </c>
      <c r="L18" s="18">
        <f t="shared" si="10"/>
        <v>2601.38</v>
      </c>
      <c r="M18" s="18"/>
    </row>
    <row r="19" spans="1:13" x14ac:dyDescent="0.25">
      <c r="A19" s="82"/>
      <c r="B19" s="82"/>
      <c r="C19" s="83"/>
      <c r="D19" s="84"/>
      <c r="E19" s="84"/>
      <c r="F19" s="84"/>
      <c r="G19" s="84"/>
      <c r="H19" s="85"/>
      <c r="I19" s="84"/>
      <c r="J19" s="84"/>
      <c r="K19" s="84"/>
      <c r="L19" s="84"/>
      <c r="M19" s="84"/>
    </row>
    <row r="20" spans="1:13" x14ac:dyDescent="0.25">
      <c r="A20" s="87" t="s">
        <v>0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</row>
    <row r="21" spans="1:13" x14ac:dyDescent="0.25">
      <c r="A21" s="91" t="s">
        <v>17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 x14ac:dyDescent="0.25">
      <c r="A22" s="24"/>
      <c r="B22" s="25"/>
      <c r="C22" s="24"/>
      <c r="D22" s="25"/>
      <c r="E22" s="24"/>
      <c r="F22" s="24"/>
      <c r="G22" s="24"/>
      <c r="H22" s="24"/>
      <c r="I22" s="24"/>
      <c r="J22" s="24"/>
      <c r="K22" s="24"/>
      <c r="L22" s="24"/>
      <c r="M22" s="26" t="s">
        <v>36</v>
      </c>
    </row>
    <row r="23" spans="1:13" s="2" customFormat="1" x14ac:dyDescent="0.25">
      <c r="A23" s="86" t="s">
        <v>1</v>
      </c>
      <c r="B23" s="88" t="s">
        <v>2</v>
      </c>
      <c r="C23" s="86" t="s">
        <v>3</v>
      </c>
      <c r="D23" s="89" t="s">
        <v>78</v>
      </c>
      <c r="E23" s="89"/>
      <c r="F23" s="89"/>
      <c r="G23" s="86" t="s">
        <v>4</v>
      </c>
      <c r="H23" s="86" t="s">
        <v>5</v>
      </c>
      <c r="I23" s="89" t="s">
        <v>68</v>
      </c>
      <c r="J23" s="89"/>
      <c r="K23" s="89"/>
      <c r="L23" s="86" t="s">
        <v>4</v>
      </c>
      <c r="M23" s="86" t="s">
        <v>5</v>
      </c>
    </row>
    <row r="24" spans="1:13" s="2" customFormat="1" ht="36.75" customHeight="1" x14ac:dyDescent="0.25">
      <c r="A24" s="86"/>
      <c r="B24" s="88"/>
      <c r="C24" s="86"/>
      <c r="D24" s="86" t="s">
        <v>6</v>
      </c>
      <c r="E24" s="86"/>
      <c r="F24" s="86" t="s">
        <v>7</v>
      </c>
      <c r="G24" s="86"/>
      <c r="H24" s="86"/>
      <c r="I24" s="86" t="s">
        <v>6</v>
      </c>
      <c r="J24" s="86"/>
      <c r="K24" s="86" t="s">
        <v>7</v>
      </c>
      <c r="L24" s="86"/>
      <c r="M24" s="86"/>
    </row>
    <row r="25" spans="1:13" s="2" customFormat="1" ht="87" customHeight="1" x14ac:dyDescent="0.25">
      <c r="A25" s="92"/>
      <c r="B25" s="88"/>
      <c r="C25" s="86"/>
      <c r="D25" s="12" t="s">
        <v>61</v>
      </c>
      <c r="E25" s="11" t="s">
        <v>62</v>
      </c>
      <c r="F25" s="86"/>
      <c r="G25" s="86"/>
      <c r="H25" s="86"/>
      <c r="I25" s="11" t="s">
        <v>61</v>
      </c>
      <c r="J25" s="11" t="s">
        <v>62</v>
      </c>
      <c r="K25" s="86"/>
      <c r="L25" s="86"/>
      <c r="M25" s="86"/>
    </row>
    <row r="26" spans="1:13" ht="25.5" x14ac:dyDescent="0.25">
      <c r="A26" s="101" t="s">
        <v>20</v>
      </c>
      <c r="B26" s="40" t="s">
        <v>77</v>
      </c>
      <c r="C26" s="14" t="s">
        <v>12</v>
      </c>
      <c r="D26" s="15">
        <v>25</v>
      </c>
      <c r="E26" s="16">
        <v>0</v>
      </c>
      <c r="F26" s="16">
        <v>0</v>
      </c>
      <c r="G26" s="16">
        <f>D26+E26+F26</f>
        <v>25</v>
      </c>
      <c r="H26" s="17" t="s">
        <v>13</v>
      </c>
      <c r="I26" s="15">
        <v>23.55</v>
      </c>
      <c r="J26" s="16">
        <v>0</v>
      </c>
      <c r="K26" s="16">
        <v>0</v>
      </c>
      <c r="L26" s="16">
        <f>I26+J26+K26</f>
        <v>23.55</v>
      </c>
      <c r="M26" s="17" t="s">
        <v>13</v>
      </c>
    </row>
    <row r="27" spans="1:13" ht="38.25" x14ac:dyDescent="0.25">
      <c r="A27" s="102"/>
      <c r="B27" s="40" t="s">
        <v>54</v>
      </c>
      <c r="C27" s="14" t="s">
        <v>12</v>
      </c>
      <c r="D27" s="27">
        <v>870.2</v>
      </c>
      <c r="E27" s="28">
        <v>0</v>
      </c>
      <c r="F27" s="28">
        <v>0</v>
      </c>
      <c r="G27" s="16">
        <f>D27+E27+F27</f>
        <v>870.2</v>
      </c>
      <c r="H27" s="17" t="s">
        <v>13</v>
      </c>
      <c r="I27" s="27">
        <v>713.14</v>
      </c>
      <c r="J27" s="28">
        <v>0</v>
      </c>
      <c r="K27" s="28">
        <v>0</v>
      </c>
      <c r="L27" s="16">
        <f>I27+J27+K27</f>
        <v>713.14</v>
      </c>
      <c r="M27" s="17" t="s">
        <v>13</v>
      </c>
    </row>
    <row r="28" spans="1:13" ht="38.25" customHeight="1" x14ac:dyDescent="0.25">
      <c r="A28" s="102"/>
      <c r="B28" s="40" t="s">
        <v>55</v>
      </c>
      <c r="C28" s="14" t="s">
        <v>12</v>
      </c>
      <c r="D28" s="15">
        <v>150</v>
      </c>
      <c r="E28" s="28">
        <v>0</v>
      </c>
      <c r="F28" s="28">
        <v>0</v>
      </c>
      <c r="G28" s="16">
        <f t="shared" ref="G28:G34" si="11">D28+E28+F28</f>
        <v>150</v>
      </c>
      <c r="H28" s="17" t="s">
        <v>13</v>
      </c>
      <c r="I28" s="15">
        <v>147.37</v>
      </c>
      <c r="J28" s="28">
        <v>0</v>
      </c>
      <c r="K28" s="28">
        <v>0</v>
      </c>
      <c r="L28" s="16">
        <f t="shared" ref="L28:L34" si="12">I28+J28+K28</f>
        <v>147.37</v>
      </c>
      <c r="M28" s="17" t="s">
        <v>13</v>
      </c>
    </row>
    <row r="29" spans="1:13" ht="38.25" x14ac:dyDescent="0.25">
      <c r="A29" s="102"/>
      <c r="B29" s="40" t="s">
        <v>56</v>
      </c>
      <c r="C29" s="14" t="s">
        <v>12</v>
      </c>
      <c r="D29" s="15">
        <v>100</v>
      </c>
      <c r="E29" s="28">
        <v>0</v>
      </c>
      <c r="F29" s="28">
        <v>0</v>
      </c>
      <c r="G29" s="16">
        <f t="shared" si="11"/>
        <v>100</v>
      </c>
      <c r="H29" s="17" t="s">
        <v>13</v>
      </c>
      <c r="I29" s="15">
        <v>150</v>
      </c>
      <c r="J29" s="28">
        <v>0</v>
      </c>
      <c r="K29" s="28">
        <v>0</v>
      </c>
      <c r="L29" s="16">
        <f t="shared" si="12"/>
        <v>150</v>
      </c>
      <c r="M29" s="17" t="s">
        <v>13</v>
      </c>
    </row>
    <row r="30" spans="1:13" ht="41.25" customHeight="1" x14ac:dyDescent="0.25">
      <c r="A30" s="102"/>
      <c r="B30" s="40" t="s">
        <v>59</v>
      </c>
      <c r="C30" s="14" t="s">
        <v>12</v>
      </c>
      <c r="D30" s="27">
        <v>2058.77</v>
      </c>
      <c r="E30" s="28">
        <v>100</v>
      </c>
      <c r="F30" s="28">
        <v>0</v>
      </c>
      <c r="G30" s="16">
        <f t="shared" si="11"/>
        <v>2158.77</v>
      </c>
      <c r="H30" s="17" t="s">
        <v>13</v>
      </c>
      <c r="I30" s="27">
        <v>1703.17</v>
      </c>
      <c r="J30" s="28">
        <v>50</v>
      </c>
      <c r="K30" s="28">
        <v>0</v>
      </c>
      <c r="L30" s="16">
        <f t="shared" si="12"/>
        <v>1753.17</v>
      </c>
      <c r="M30" s="17" t="s">
        <v>13</v>
      </c>
    </row>
    <row r="31" spans="1:13" ht="54" customHeight="1" x14ac:dyDescent="0.25">
      <c r="A31" s="102"/>
      <c r="B31" s="40" t="s">
        <v>76</v>
      </c>
      <c r="C31" s="14" t="s">
        <v>12</v>
      </c>
      <c r="D31" s="29">
        <v>451.85</v>
      </c>
      <c r="E31" s="16">
        <v>0</v>
      </c>
      <c r="F31" s="16">
        <v>0</v>
      </c>
      <c r="G31" s="16">
        <f t="shared" si="11"/>
        <v>451.85</v>
      </c>
      <c r="H31" s="17" t="s">
        <v>13</v>
      </c>
      <c r="I31" s="29">
        <v>674.63</v>
      </c>
      <c r="J31" s="16">
        <v>0</v>
      </c>
      <c r="K31" s="16">
        <v>0</v>
      </c>
      <c r="L31" s="16">
        <f t="shared" si="12"/>
        <v>674.63</v>
      </c>
      <c r="M31" s="17" t="s">
        <v>13</v>
      </c>
    </row>
    <row r="32" spans="1:13" ht="25.5" x14ac:dyDescent="0.25">
      <c r="A32" s="102"/>
      <c r="B32" s="40" t="s">
        <v>82</v>
      </c>
      <c r="C32" s="14" t="s">
        <v>12</v>
      </c>
      <c r="D32" s="15">
        <v>4.5</v>
      </c>
      <c r="E32" s="16">
        <v>0</v>
      </c>
      <c r="F32" s="16">
        <v>0</v>
      </c>
      <c r="G32" s="16">
        <f t="shared" si="11"/>
        <v>4.5</v>
      </c>
      <c r="H32" s="17" t="s">
        <v>13</v>
      </c>
      <c r="I32" s="15">
        <v>0</v>
      </c>
      <c r="J32" s="16">
        <v>0</v>
      </c>
      <c r="K32" s="16">
        <v>0</v>
      </c>
      <c r="L32" s="16">
        <f t="shared" si="12"/>
        <v>0</v>
      </c>
      <c r="M32" s="17" t="s">
        <v>13</v>
      </c>
    </row>
    <row r="33" spans="1:13" ht="25.5" x14ac:dyDescent="0.25">
      <c r="A33" s="102"/>
      <c r="B33" s="40" t="s">
        <v>87</v>
      </c>
      <c r="C33" s="14" t="s">
        <v>12</v>
      </c>
      <c r="D33" s="15">
        <v>25.21</v>
      </c>
      <c r="E33" s="16">
        <v>0</v>
      </c>
      <c r="F33" s="16">
        <v>0</v>
      </c>
      <c r="G33" s="16">
        <f t="shared" si="11"/>
        <v>25.21</v>
      </c>
      <c r="H33" s="17" t="s">
        <v>13</v>
      </c>
      <c r="I33" s="15">
        <v>28.83</v>
      </c>
      <c r="J33" s="16">
        <v>0</v>
      </c>
      <c r="K33" s="16">
        <v>0</v>
      </c>
      <c r="L33" s="16">
        <f t="shared" si="12"/>
        <v>28.83</v>
      </c>
      <c r="M33" s="17" t="s">
        <v>13</v>
      </c>
    </row>
    <row r="34" spans="1:13" ht="25.5" x14ac:dyDescent="0.25">
      <c r="A34" s="102"/>
      <c r="B34" s="40" t="s">
        <v>67</v>
      </c>
      <c r="C34" s="14" t="s">
        <v>12</v>
      </c>
      <c r="D34" s="15">
        <v>4.5</v>
      </c>
      <c r="E34" s="16">
        <v>0</v>
      </c>
      <c r="F34" s="16">
        <v>0</v>
      </c>
      <c r="G34" s="16">
        <f t="shared" si="11"/>
        <v>4.5</v>
      </c>
      <c r="H34" s="17" t="s">
        <v>13</v>
      </c>
      <c r="I34" s="15">
        <v>4.5</v>
      </c>
      <c r="J34" s="16">
        <v>0</v>
      </c>
      <c r="K34" s="16">
        <v>0</v>
      </c>
      <c r="L34" s="16">
        <f t="shared" si="12"/>
        <v>4.5</v>
      </c>
      <c r="M34" s="17" t="s">
        <v>13</v>
      </c>
    </row>
    <row r="35" spans="1:13" s="2" customFormat="1" ht="38.25" x14ac:dyDescent="0.25">
      <c r="A35" s="103"/>
      <c r="B35" s="40" t="s">
        <v>75</v>
      </c>
      <c r="C35" s="14" t="s">
        <v>12</v>
      </c>
      <c r="D35" s="15">
        <v>748.91</v>
      </c>
      <c r="E35" s="16">
        <v>0</v>
      </c>
      <c r="F35" s="16">
        <v>0</v>
      </c>
      <c r="G35" s="16">
        <f>D35+E35+F35</f>
        <v>748.91</v>
      </c>
      <c r="H35" s="17" t="s">
        <v>13</v>
      </c>
      <c r="I35" s="15">
        <v>706.46</v>
      </c>
      <c r="J35" s="16">
        <v>1743</v>
      </c>
      <c r="K35" s="16">
        <v>0</v>
      </c>
      <c r="L35" s="16">
        <f>I35+J35+K35</f>
        <v>2449.46</v>
      </c>
      <c r="M35" s="17" t="s">
        <v>13</v>
      </c>
    </row>
    <row r="36" spans="1:13" s="2" customFormat="1" x14ac:dyDescent="0.25">
      <c r="A36" s="73"/>
      <c r="B36" s="74"/>
      <c r="C36" s="75"/>
      <c r="D36" s="76"/>
      <c r="E36" s="77"/>
      <c r="F36" s="77"/>
      <c r="G36" s="77"/>
      <c r="H36" s="78"/>
      <c r="I36" s="76"/>
      <c r="J36" s="77"/>
      <c r="K36" s="77"/>
      <c r="L36" s="77"/>
      <c r="M36" s="78"/>
    </row>
    <row r="37" spans="1:13" ht="12.75" customHeight="1" x14ac:dyDescent="0.25">
      <c r="A37" s="5"/>
      <c r="B37" s="9"/>
      <c r="C37" s="3"/>
      <c r="D37" s="8"/>
      <c r="E37" s="4"/>
      <c r="F37" s="4"/>
      <c r="G37" s="4"/>
      <c r="H37" s="2"/>
      <c r="I37" s="4"/>
      <c r="J37" s="4"/>
      <c r="K37" s="4"/>
      <c r="L37" s="4"/>
      <c r="M37" s="2"/>
    </row>
    <row r="38" spans="1:13" x14ac:dyDescent="0.25">
      <c r="A38" s="87" t="s">
        <v>0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x14ac:dyDescent="0.25">
      <c r="A39" s="91" t="s">
        <v>57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</row>
    <row r="40" spans="1:13" x14ac:dyDescent="0.25">
      <c r="A40" s="24"/>
      <c r="B40" s="25"/>
      <c r="C40" s="24"/>
      <c r="D40" s="25"/>
      <c r="E40" s="24"/>
      <c r="F40" s="24"/>
      <c r="G40" s="24"/>
      <c r="H40" s="24"/>
      <c r="I40" s="24"/>
      <c r="J40" s="24"/>
      <c r="K40" s="24"/>
      <c r="L40" s="24"/>
      <c r="M40" s="26" t="s">
        <v>36</v>
      </c>
    </row>
    <row r="41" spans="1:13" s="6" customFormat="1" ht="20.25" customHeight="1" x14ac:dyDescent="0.25">
      <c r="A41" s="86" t="s">
        <v>1</v>
      </c>
      <c r="B41" s="88" t="s">
        <v>2</v>
      </c>
      <c r="C41" s="86" t="s">
        <v>3</v>
      </c>
      <c r="D41" s="89" t="s">
        <v>78</v>
      </c>
      <c r="E41" s="89"/>
      <c r="F41" s="89"/>
      <c r="G41" s="86" t="s">
        <v>4</v>
      </c>
      <c r="H41" s="86" t="s">
        <v>5</v>
      </c>
      <c r="I41" s="89" t="s">
        <v>68</v>
      </c>
      <c r="J41" s="89"/>
      <c r="K41" s="89"/>
      <c r="L41" s="86" t="s">
        <v>4</v>
      </c>
      <c r="M41" s="86" t="s">
        <v>5</v>
      </c>
    </row>
    <row r="42" spans="1:13" s="6" customFormat="1" ht="38.25" customHeight="1" x14ac:dyDescent="0.25">
      <c r="A42" s="86"/>
      <c r="B42" s="88"/>
      <c r="C42" s="86"/>
      <c r="D42" s="86" t="s">
        <v>6</v>
      </c>
      <c r="E42" s="86"/>
      <c r="F42" s="86" t="s">
        <v>7</v>
      </c>
      <c r="G42" s="86"/>
      <c r="H42" s="86"/>
      <c r="I42" s="86" t="s">
        <v>6</v>
      </c>
      <c r="J42" s="86"/>
      <c r="K42" s="86" t="s">
        <v>7</v>
      </c>
      <c r="L42" s="86"/>
      <c r="M42" s="86"/>
    </row>
    <row r="43" spans="1:13" s="6" customFormat="1" ht="42.75" customHeight="1" x14ac:dyDescent="0.25">
      <c r="A43" s="92"/>
      <c r="B43" s="88"/>
      <c r="C43" s="86"/>
      <c r="D43" s="12" t="s">
        <v>8</v>
      </c>
      <c r="E43" s="11" t="s">
        <v>9</v>
      </c>
      <c r="F43" s="86"/>
      <c r="G43" s="86"/>
      <c r="H43" s="86"/>
      <c r="I43" s="11" t="s">
        <v>8</v>
      </c>
      <c r="J43" s="11" t="s">
        <v>9</v>
      </c>
      <c r="K43" s="86"/>
      <c r="L43" s="86"/>
      <c r="M43" s="86"/>
    </row>
    <row r="44" spans="1:13" s="2" customFormat="1" ht="34.5" customHeight="1" x14ac:dyDescent="0.25">
      <c r="A44" s="101" t="s">
        <v>20</v>
      </c>
      <c r="B44" s="40" t="s">
        <v>26</v>
      </c>
      <c r="C44" s="14" t="s">
        <v>12</v>
      </c>
      <c r="D44" s="15">
        <v>25</v>
      </c>
      <c r="E44" s="16">
        <v>0</v>
      </c>
      <c r="F44" s="16">
        <v>0</v>
      </c>
      <c r="G44" s="16">
        <f>D44+E44+F44</f>
        <v>25</v>
      </c>
      <c r="H44" s="17" t="s">
        <v>13</v>
      </c>
      <c r="I44" s="15">
        <v>18</v>
      </c>
      <c r="J44" s="16">
        <v>0</v>
      </c>
      <c r="K44" s="16">
        <v>0</v>
      </c>
      <c r="L44" s="16">
        <f>I44+J44+K44</f>
        <v>18</v>
      </c>
      <c r="M44" s="17" t="s">
        <v>13</v>
      </c>
    </row>
    <row r="45" spans="1:13" s="2" customFormat="1" ht="30.75" customHeight="1" x14ac:dyDescent="0.25">
      <c r="A45" s="102"/>
      <c r="B45" s="40" t="s">
        <v>79</v>
      </c>
      <c r="C45" s="14" t="s">
        <v>12</v>
      </c>
      <c r="D45" s="15">
        <v>225.36</v>
      </c>
      <c r="E45" s="16">
        <v>0</v>
      </c>
      <c r="F45" s="16">
        <v>0</v>
      </c>
      <c r="G45" s="16">
        <f>D45+E45+F45</f>
        <v>225.36</v>
      </c>
      <c r="H45" s="17" t="s">
        <v>13</v>
      </c>
      <c r="I45" s="15">
        <v>0</v>
      </c>
      <c r="J45" s="16">
        <v>0</v>
      </c>
      <c r="K45" s="16">
        <v>0</v>
      </c>
      <c r="L45" s="16">
        <f>I45+J45+K45</f>
        <v>0</v>
      </c>
      <c r="M45" s="17" t="s">
        <v>13</v>
      </c>
    </row>
    <row r="46" spans="1:13" s="2" customFormat="1" ht="25.5" x14ac:dyDescent="0.25">
      <c r="A46" s="102"/>
      <c r="B46" s="40" t="s">
        <v>80</v>
      </c>
      <c r="C46" s="14" t="s">
        <v>12</v>
      </c>
      <c r="D46" s="15">
        <v>42</v>
      </c>
      <c r="E46" s="16">
        <v>0</v>
      </c>
      <c r="F46" s="16">
        <v>0</v>
      </c>
      <c r="G46" s="16">
        <f t="shared" ref="G46:G48" si="13">D46+E46+F46</f>
        <v>42</v>
      </c>
      <c r="H46" s="17" t="s">
        <v>13</v>
      </c>
      <c r="I46" s="27">
        <v>42</v>
      </c>
      <c r="J46" s="16">
        <v>0</v>
      </c>
      <c r="K46" s="16">
        <v>0</v>
      </c>
      <c r="L46" s="16">
        <f t="shared" ref="L46:L48" si="14">I46+J46+K46</f>
        <v>42</v>
      </c>
      <c r="M46" s="17" t="s">
        <v>13</v>
      </c>
    </row>
    <row r="47" spans="1:13" s="2" customFormat="1" ht="25.5" x14ac:dyDescent="0.25">
      <c r="A47" s="102"/>
      <c r="B47" s="40" t="s">
        <v>81</v>
      </c>
      <c r="C47" s="14" t="s">
        <v>12</v>
      </c>
      <c r="D47" s="15">
        <v>5</v>
      </c>
      <c r="E47" s="16">
        <v>0</v>
      </c>
      <c r="F47" s="16">
        <v>0</v>
      </c>
      <c r="G47" s="16">
        <f t="shared" si="13"/>
        <v>5</v>
      </c>
      <c r="H47" s="17" t="s">
        <v>13</v>
      </c>
      <c r="I47" s="15">
        <v>5</v>
      </c>
      <c r="J47" s="16">
        <v>0</v>
      </c>
      <c r="K47" s="16">
        <v>0</v>
      </c>
      <c r="L47" s="16">
        <f t="shared" si="14"/>
        <v>5</v>
      </c>
      <c r="M47" s="17" t="s">
        <v>13</v>
      </c>
    </row>
    <row r="48" spans="1:13" s="2" customFormat="1" ht="25.5" x14ac:dyDescent="0.25">
      <c r="A48" s="102"/>
      <c r="B48" s="40" t="s">
        <v>66</v>
      </c>
      <c r="C48" s="14" t="s">
        <v>12</v>
      </c>
      <c r="D48" s="15">
        <v>4.5</v>
      </c>
      <c r="E48" s="16">
        <v>0</v>
      </c>
      <c r="F48" s="16">
        <v>0</v>
      </c>
      <c r="G48" s="16">
        <f t="shared" si="13"/>
        <v>4.5</v>
      </c>
      <c r="H48" s="17" t="s">
        <v>13</v>
      </c>
      <c r="I48" s="15">
        <v>4.5</v>
      </c>
      <c r="J48" s="16">
        <v>0</v>
      </c>
      <c r="K48" s="16">
        <v>0</v>
      </c>
      <c r="L48" s="16">
        <f t="shared" si="14"/>
        <v>4.5</v>
      </c>
      <c r="M48" s="17" t="s">
        <v>13</v>
      </c>
    </row>
    <row r="49" spans="1:13" s="2" customFormat="1" x14ac:dyDescent="0.25">
      <c r="A49" s="102"/>
      <c r="B49" s="40" t="s">
        <v>85</v>
      </c>
      <c r="C49" s="14" t="s">
        <v>12</v>
      </c>
      <c r="D49" s="15">
        <v>12</v>
      </c>
      <c r="E49" s="16">
        <v>0</v>
      </c>
      <c r="F49" s="16">
        <v>0</v>
      </c>
      <c r="G49" s="16">
        <f>D49+E49+F49</f>
        <v>12</v>
      </c>
      <c r="H49" s="17" t="s">
        <v>13</v>
      </c>
      <c r="I49" s="15">
        <v>12</v>
      </c>
      <c r="J49" s="16">
        <v>0</v>
      </c>
      <c r="K49" s="16">
        <v>0</v>
      </c>
      <c r="L49" s="16">
        <f>I49+J49+K49</f>
        <v>12</v>
      </c>
      <c r="M49" s="17" t="s">
        <v>13</v>
      </c>
    </row>
    <row r="50" spans="1:13" s="2" customFormat="1" ht="25.5" x14ac:dyDescent="0.25">
      <c r="A50" s="102"/>
      <c r="B50" s="40" t="s">
        <v>93</v>
      </c>
      <c r="C50" s="14" t="s">
        <v>12</v>
      </c>
      <c r="D50" s="15">
        <v>230</v>
      </c>
      <c r="E50" s="16">
        <v>0</v>
      </c>
      <c r="F50" s="16">
        <v>0</v>
      </c>
      <c r="G50" s="16">
        <f>D50+E50+F50</f>
        <v>230</v>
      </c>
      <c r="H50" s="17" t="s">
        <v>13</v>
      </c>
      <c r="I50" s="15">
        <v>150</v>
      </c>
      <c r="J50" s="16">
        <v>0</v>
      </c>
      <c r="K50" s="16">
        <v>0</v>
      </c>
      <c r="L50" s="16">
        <f>I50+J50+K50</f>
        <v>150</v>
      </c>
      <c r="M50" s="17" t="s">
        <v>13</v>
      </c>
    </row>
    <row r="51" spans="1:13" s="2" customFormat="1" ht="38.25" x14ac:dyDescent="0.25">
      <c r="A51" s="102"/>
      <c r="B51" s="45" t="s">
        <v>88</v>
      </c>
      <c r="C51" s="30" t="s">
        <v>12</v>
      </c>
      <c r="D51" s="31">
        <v>88</v>
      </c>
      <c r="E51" s="32">
        <v>0</v>
      </c>
      <c r="F51" s="32">
        <v>0</v>
      </c>
      <c r="G51" s="32">
        <f>D51+E51+F51</f>
        <v>88</v>
      </c>
      <c r="H51" s="17" t="s">
        <v>13</v>
      </c>
      <c r="I51" s="15">
        <v>88</v>
      </c>
      <c r="J51" s="16">
        <v>0</v>
      </c>
      <c r="K51" s="16">
        <v>0</v>
      </c>
      <c r="L51" s="16">
        <f>I51+J51+K51</f>
        <v>88</v>
      </c>
      <c r="M51" s="17" t="s">
        <v>13</v>
      </c>
    </row>
    <row r="52" spans="1:13" s="2" customFormat="1" ht="38.25" x14ac:dyDescent="0.25">
      <c r="A52" s="102"/>
      <c r="B52" s="45" t="s">
        <v>72</v>
      </c>
      <c r="C52" s="30" t="s">
        <v>12</v>
      </c>
      <c r="D52" s="31">
        <v>2500</v>
      </c>
      <c r="E52" s="32">
        <v>0</v>
      </c>
      <c r="F52" s="32">
        <v>0</v>
      </c>
      <c r="G52" s="32">
        <f t="shared" ref="G52:G55" si="15">D52+E52+F52</f>
        <v>2500</v>
      </c>
      <c r="H52" s="17" t="s">
        <v>13</v>
      </c>
      <c r="I52" s="15">
        <v>300</v>
      </c>
      <c r="J52" s="16">
        <v>0</v>
      </c>
      <c r="K52" s="16">
        <v>0</v>
      </c>
      <c r="L52" s="16">
        <f t="shared" ref="L52:L55" si="16">I52+J52+K52</f>
        <v>300</v>
      </c>
      <c r="M52" s="17" t="s">
        <v>13</v>
      </c>
    </row>
    <row r="53" spans="1:13" s="2" customFormat="1" ht="38.25" x14ac:dyDescent="0.25">
      <c r="A53" s="102"/>
      <c r="B53" s="40" t="s">
        <v>94</v>
      </c>
      <c r="C53" s="14" t="s">
        <v>12</v>
      </c>
      <c r="D53" s="15">
        <v>60</v>
      </c>
      <c r="E53" s="16">
        <v>0</v>
      </c>
      <c r="F53" s="16">
        <v>0</v>
      </c>
      <c r="G53" s="16">
        <f t="shared" si="15"/>
        <v>60</v>
      </c>
      <c r="H53" s="17" t="s">
        <v>13</v>
      </c>
      <c r="I53" s="27">
        <v>70</v>
      </c>
      <c r="J53" s="16">
        <v>0</v>
      </c>
      <c r="K53" s="16">
        <v>0</v>
      </c>
      <c r="L53" s="16">
        <f t="shared" si="16"/>
        <v>70</v>
      </c>
      <c r="M53" s="17" t="s">
        <v>13</v>
      </c>
    </row>
    <row r="54" spans="1:13" s="2" customFormat="1" ht="25.5" x14ac:dyDescent="0.25">
      <c r="A54" s="102"/>
      <c r="B54" s="40" t="s">
        <v>83</v>
      </c>
      <c r="C54" s="14" t="s">
        <v>12</v>
      </c>
      <c r="D54" s="15">
        <v>85.99</v>
      </c>
      <c r="E54" s="16">
        <v>0</v>
      </c>
      <c r="F54" s="16">
        <v>0</v>
      </c>
      <c r="G54" s="16">
        <f t="shared" si="15"/>
        <v>85.99</v>
      </c>
      <c r="H54" s="17" t="s">
        <v>13</v>
      </c>
      <c r="I54" s="27">
        <f>32.5+32.5</f>
        <v>65</v>
      </c>
      <c r="J54" s="16">
        <v>0</v>
      </c>
      <c r="K54" s="16">
        <v>0</v>
      </c>
      <c r="L54" s="16">
        <f t="shared" si="16"/>
        <v>65</v>
      </c>
      <c r="M54" s="17" t="s">
        <v>13</v>
      </c>
    </row>
    <row r="55" spans="1:13" s="2" customFormat="1" ht="51" x14ac:dyDescent="0.25">
      <c r="A55" s="102"/>
      <c r="B55" s="13" t="s">
        <v>84</v>
      </c>
      <c r="C55" s="14" t="s">
        <v>12</v>
      </c>
      <c r="D55" s="15">
        <v>25</v>
      </c>
      <c r="E55" s="16">
        <v>0</v>
      </c>
      <c r="F55" s="16">
        <v>0</v>
      </c>
      <c r="G55" s="16">
        <f t="shared" si="15"/>
        <v>25</v>
      </c>
      <c r="H55" s="17" t="s">
        <v>13</v>
      </c>
      <c r="I55" s="27">
        <v>25</v>
      </c>
      <c r="J55" s="16">
        <v>0</v>
      </c>
      <c r="K55" s="16">
        <v>0</v>
      </c>
      <c r="L55" s="16">
        <f t="shared" si="16"/>
        <v>25</v>
      </c>
      <c r="M55" s="17" t="s">
        <v>13</v>
      </c>
    </row>
    <row r="56" spans="1:13" s="2" customFormat="1" x14ac:dyDescent="0.25">
      <c r="A56" s="104"/>
      <c r="B56" s="61"/>
      <c r="C56" s="47"/>
      <c r="D56" s="72"/>
      <c r="E56" s="62"/>
      <c r="F56" s="62"/>
      <c r="G56" s="62"/>
      <c r="H56" s="42"/>
      <c r="I56" s="72"/>
      <c r="J56" s="62"/>
      <c r="K56" s="62"/>
      <c r="L56" s="62"/>
      <c r="M56" s="42"/>
    </row>
    <row r="57" spans="1:13" s="2" customFormat="1" x14ac:dyDescent="0.25">
      <c r="A57" s="54"/>
      <c r="B57" s="61"/>
      <c r="C57" s="47"/>
      <c r="D57" s="72"/>
      <c r="E57" s="62"/>
      <c r="F57" s="62"/>
      <c r="G57" s="62"/>
      <c r="H57" s="42"/>
      <c r="I57" s="72"/>
      <c r="J57" s="62"/>
      <c r="K57" s="62"/>
      <c r="L57" s="62"/>
      <c r="M57" s="42"/>
    </row>
    <row r="58" spans="1:13" s="2" customFormat="1" x14ac:dyDescent="0.25">
      <c r="A58" s="87" t="s">
        <v>0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s="2" customFormat="1" x14ac:dyDescent="0.25">
      <c r="A59" s="91" t="s">
        <v>17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</row>
    <row r="60" spans="1:13" s="2" customFormat="1" x14ac:dyDescent="0.25">
      <c r="A60" s="24"/>
      <c r="B60" s="25"/>
      <c r="C60" s="24"/>
      <c r="D60" s="25"/>
      <c r="E60" s="24"/>
      <c r="F60" s="24"/>
      <c r="G60" s="24"/>
      <c r="H60" s="24"/>
      <c r="I60" s="24"/>
      <c r="J60" s="24"/>
      <c r="K60" s="24"/>
      <c r="L60" s="24"/>
      <c r="M60" s="26" t="s">
        <v>36</v>
      </c>
    </row>
    <row r="61" spans="1:13" s="2" customFormat="1" x14ac:dyDescent="0.25">
      <c r="A61" s="86" t="s">
        <v>1</v>
      </c>
      <c r="B61" s="88" t="s">
        <v>2</v>
      </c>
      <c r="C61" s="86" t="s">
        <v>3</v>
      </c>
      <c r="D61" s="89" t="s">
        <v>78</v>
      </c>
      <c r="E61" s="89"/>
      <c r="F61" s="89"/>
      <c r="G61" s="86" t="s">
        <v>4</v>
      </c>
      <c r="H61" s="86" t="s">
        <v>5</v>
      </c>
      <c r="I61" s="89" t="s">
        <v>68</v>
      </c>
      <c r="J61" s="89"/>
      <c r="K61" s="89"/>
      <c r="L61" s="86" t="s">
        <v>4</v>
      </c>
      <c r="M61" s="86" t="s">
        <v>5</v>
      </c>
    </row>
    <row r="62" spans="1:13" s="2" customFormat="1" x14ac:dyDescent="0.25">
      <c r="A62" s="86"/>
      <c r="B62" s="88"/>
      <c r="C62" s="86"/>
      <c r="D62" s="86" t="s">
        <v>6</v>
      </c>
      <c r="E62" s="86"/>
      <c r="F62" s="86" t="s">
        <v>7</v>
      </c>
      <c r="G62" s="86"/>
      <c r="H62" s="86"/>
      <c r="I62" s="86" t="s">
        <v>6</v>
      </c>
      <c r="J62" s="86"/>
      <c r="K62" s="86" t="s">
        <v>7</v>
      </c>
      <c r="L62" s="86"/>
      <c r="M62" s="86"/>
    </row>
    <row r="63" spans="1:13" s="2" customFormat="1" ht="60" customHeight="1" x14ac:dyDescent="0.25">
      <c r="A63" s="86"/>
      <c r="B63" s="88"/>
      <c r="C63" s="86"/>
      <c r="D63" s="12" t="s">
        <v>61</v>
      </c>
      <c r="E63" s="11" t="s">
        <v>62</v>
      </c>
      <c r="F63" s="86"/>
      <c r="G63" s="86"/>
      <c r="H63" s="86"/>
      <c r="I63" s="11" t="s">
        <v>61</v>
      </c>
      <c r="J63" s="11" t="s">
        <v>62</v>
      </c>
      <c r="K63" s="86"/>
      <c r="L63" s="86"/>
      <c r="M63" s="86"/>
    </row>
    <row r="64" spans="1:13" s="2" customFormat="1" ht="38.25" x14ac:dyDescent="0.25">
      <c r="A64" s="101" t="s">
        <v>20</v>
      </c>
      <c r="B64" s="50" t="s">
        <v>23</v>
      </c>
      <c r="C64" s="35" t="s">
        <v>12</v>
      </c>
      <c r="D64" s="51">
        <v>367.2</v>
      </c>
      <c r="E64" s="38">
        <v>0</v>
      </c>
      <c r="F64" s="38">
        <v>0</v>
      </c>
      <c r="G64" s="38">
        <f t="shared" ref="G64" si="17">D64+E64+F64</f>
        <v>367.2</v>
      </c>
      <c r="H64" s="52" t="s">
        <v>13</v>
      </c>
      <c r="I64" s="51">
        <v>325.5</v>
      </c>
      <c r="J64" s="38">
        <v>0</v>
      </c>
      <c r="K64" s="38">
        <v>0</v>
      </c>
      <c r="L64" s="38">
        <f t="shared" ref="L64" si="18">I64+J64+K64</f>
        <v>325.5</v>
      </c>
      <c r="M64" s="52" t="s">
        <v>13</v>
      </c>
    </row>
    <row r="65" spans="1:13" s="2" customFormat="1" ht="38.25" x14ac:dyDescent="0.25">
      <c r="A65" s="102"/>
      <c r="B65" s="13" t="s">
        <v>89</v>
      </c>
      <c r="C65" s="14" t="s">
        <v>12</v>
      </c>
      <c r="D65" s="15">
        <v>125</v>
      </c>
      <c r="E65" s="16">
        <v>0</v>
      </c>
      <c r="F65" s="16">
        <v>0</v>
      </c>
      <c r="G65" s="16">
        <f>D65+E65+F65</f>
        <v>125</v>
      </c>
      <c r="H65" s="17" t="s">
        <v>13</v>
      </c>
      <c r="I65" s="27">
        <v>90</v>
      </c>
      <c r="J65" s="16">
        <v>0</v>
      </c>
      <c r="K65" s="16">
        <v>0</v>
      </c>
      <c r="L65" s="16">
        <f>I65+J65+K65</f>
        <v>90</v>
      </c>
      <c r="M65" s="17" t="s">
        <v>13</v>
      </c>
    </row>
    <row r="66" spans="1:13" s="2" customFormat="1" ht="25.5" x14ac:dyDescent="0.25">
      <c r="A66" s="102"/>
      <c r="B66" s="13" t="s">
        <v>86</v>
      </c>
      <c r="C66" s="14" t="s">
        <v>12</v>
      </c>
      <c r="D66" s="15">
        <v>33.17</v>
      </c>
      <c r="E66" s="16">
        <v>0</v>
      </c>
      <c r="F66" s="16">
        <v>0</v>
      </c>
      <c r="G66" s="16">
        <f>D66+E66+F66</f>
        <v>33.17</v>
      </c>
      <c r="H66" s="17" t="s">
        <v>13</v>
      </c>
      <c r="I66" s="27">
        <v>22</v>
      </c>
      <c r="J66" s="16">
        <v>0</v>
      </c>
      <c r="K66" s="16">
        <v>0</v>
      </c>
      <c r="L66" s="16">
        <f>I66+J66+K66</f>
        <v>22</v>
      </c>
      <c r="M66" s="33"/>
    </row>
    <row r="67" spans="1:13" s="2" customFormat="1" ht="25.5" x14ac:dyDescent="0.25">
      <c r="A67" s="103"/>
      <c r="B67" s="13" t="s">
        <v>74</v>
      </c>
      <c r="C67" s="14" t="s">
        <v>12</v>
      </c>
      <c r="D67" s="15">
        <v>25</v>
      </c>
      <c r="E67" s="16">
        <v>0</v>
      </c>
      <c r="F67" s="16">
        <v>0</v>
      </c>
      <c r="G67" s="16">
        <f>D67+E67+F67</f>
        <v>25</v>
      </c>
      <c r="H67" s="17" t="s">
        <v>13</v>
      </c>
      <c r="I67" s="15">
        <v>25</v>
      </c>
      <c r="J67" s="16">
        <v>0</v>
      </c>
      <c r="K67" s="16">
        <v>0</v>
      </c>
      <c r="L67" s="16">
        <f>I67+J67+K67</f>
        <v>25</v>
      </c>
      <c r="M67" s="11"/>
    </row>
    <row r="68" spans="1:13" x14ac:dyDescent="0.25">
      <c r="A68" s="89" t="s">
        <v>14</v>
      </c>
      <c r="B68" s="89"/>
      <c r="C68" s="14"/>
      <c r="D68" s="18">
        <f>D67+D66+D65+D55+D54+D53+D52+D51+D50+D49+D48+D47+D46+D45+D44+D35+D34+D33+D32+D31+D30+D29+D28+D27+D26+D64</f>
        <v>8292.16</v>
      </c>
      <c r="E68" s="18">
        <f t="shared" ref="E68:G68" si="19">E67+E66+E65+E55+E54+E53+E52+E51+E50+E49+E48+E47+E46+E45+E44+E35+E34+E33+E32+E31+E30+E29+E28+E27+E26+E64</f>
        <v>100</v>
      </c>
      <c r="F68" s="18">
        <f t="shared" si="19"/>
        <v>0</v>
      </c>
      <c r="G68" s="18">
        <f t="shared" si="19"/>
        <v>8392.16</v>
      </c>
      <c r="H68" s="49" t="s">
        <v>13</v>
      </c>
      <c r="I68" s="18">
        <f t="shared" ref="I68" si="20">I67+I66+I65+I55+I54+I53+I52+I51+I50+I49+I48+I47+I46+I45+I44+I35+I34+I33+I32+I31+I30+I29+I28+I27+I26+I64</f>
        <v>5393.6500000000005</v>
      </c>
      <c r="J68" s="18">
        <f t="shared" ref="J68" si="21">J67+J66+J65+J55+J54+J53+J52+J51+J50+J49+J48+J47+J46+J45+J44+J35+J34+J33+J32+J31+J30+J29+J28+J27+J26+J64</f>
        <v>1793</v>
      </c>
      <c r="K68" s="18">
        <f t="shared" ref="K68" si="22">K67+K66+K65+K55+K54+K53+K52+K51+K50+K49+K48+K47+K46+K45+K44+K35+K34+K33+K32+K31+K30+K29+K28+K27+K26+K64</f>
        <v>0</v>
      </c>
      <c r="L68" s="18">
        <f t="shared" ref="L68" si="23">L67+L66+L65+L55+L54+L53+L52+L51+L50+L49+L48+L47+L46+L45+L44+L35+L34+L33+L32+L31+L30+L29+L28+L27+L26+L64</f>
        <v>7186.6500000000005</v>
      </c>
      <c r="M68" s="18"/>
    </row>
    <row r="69" spans="1:13" ht="38.25" x14ac:dyDescent="0.25">
      <c r="A69" s="101" t="s">
        <v>100</v>
      </c>
      <c r="B69" s="13" t="s">
        <v>39</v>
      </c>
      <c r="C69" s="14" t="s">
        <v>12</v>
      </c>
      <c r="D69" s="27">
        <v>30</v>
      </c>
      <c r="E69" s="16">
        <v>0</v>
      </c>
      <c r="F69" s="16">
        <v>0</v>
      </c>
      <c r="G69" s="16">
        <f>D69+E69+F69</f>
        <v>30</v>
      </c>
      <c r="H69" s="17" t="s">
        <v>13</v>
      </c>
      <c r="I69" s="27">
        <v>30</v>
      </c>
      <c r="J69" s="16">
        <v>0</v>
      </c>
      <c r="K69" s="16">
        <v>0</v>
      </c>
      <c r="L69" s="16">
        <f>I69+J69+K69</f>
        <v>30</v>
      </c>
      <c r="M69" s="17" t="s">
        <v>13</v>
      </c>
    </row>
    <row r="70" spans="1:13" ht="52.5" customHeight="1" x14ac:dyDescent="0.25">
      <c r="A70" s="102"/>
      <c r="B70" s="13" t="s">
        <v>38</v>
      </c>
      <c r="C70" s="14" t="s">
        <v>12</v>
      </c>
      <c r="D70" s="27">
        <v>265</v>
      </c>
      <c r="E70" s="16">
        <v>0</v>
      </c>
      <c r="F70" s="16">
        <v>0</v>
      </c>
      <c r="G70" s="16">
        <f t="shared" ref="G70" si="24">D70+E70+F70</f>
        <v>265</v>
      </c>
      <c r="H70" s="17" t="s">
        <v>13</v>
      </c>
      <c r="I70" s="27">
        <v>265</v>
      </c>
      <c r="J70" s="16">
        <v>0</v>
      </c>
      <c r="K70" s="16">
        <v>0</v>
      </c>
      <c r="L70" s="16">
        <f t="shared" ref="L70" si="25">I70+J70+K70</f>
        <v>265</v>
      </c>
      <c r="M70" s="17" t="s">
        <v>13</v>
      </c>
    </row>
    <row r="71" spans="1:13" ht="38.25" x14ac:dyDescent="0.25">
      <c r="A71" s="102"/>
      <c r="B71" s="34" t="s">
        <v>63</v>
      </c>
      <c r="C71" s="35" t="s">
        <v>12</v>
      </c>
      <c r="D71" s="36">
        <v>35</v>
      </c>
      <c r="E71" s="37">
        <v>0</v>
      </c>
      <c r="F71" s="37">
        <v>0</v>
      </c>
      <c r="G71" s="38">
        <f>D71+E71+F71</f>
        <v>35</v>
      </c>
      <c r="H71" s="37"/>
      <c r="I71" s="36">
        <v>35</v>
      </c>
      <c r="J71" s="37">
        <v>0</v>
      </c>
      <c r="K71" s="37">
        <v>0</v>
      </c>
      <c r="L71" s="38">
        <f>I71+J71+K71</f>
        <v>35</v>
      </c>
      <c r="M71" s="39" t="s">
        <v>13</v>
      </c>
    </row>
    <row r="72" spans="1:13" s="10" customFormat="1" ht="27.95" customHeight="1" x14ac:dyDescent="0.25">
      <c r="A72" s="102"/>
      <c r="B72" s="22" t="s">
        <v>32</v>
      </c>
      <c r="C72" s="23" t="s">
        <v>12</v>
      </c>
      <c r="D72" s="15">
        <v>25</v>
      </c>
      <c r="E72" s="16">
        <v>0</v>
      </c>
      <c r="F72" s="16">
        <v>0</v>
      </c>
      <c r="G72" s="16">
        <f>D72+E72+F72</f>
        <v>25</v>
      </c>
      <c r="H72" s="17" t="s">
        <v>13</v>
      </c>
      <c r="I72" s="15">
        <v>0</v>
      </c>
      <c r="J72" s="16">
        <v>0</v>
      </c>
      <c r="K72" s="16">
        <v>0</v>
      </c>
      <c r="L72" s="16">
        <f>I72+J72+K72</f>
        <v>0</v>
      </c>
      <c r="M72" s="17" t="s">
        <v>13</v>
      </c>
    </row>
    <row r="73" spans="1:13" ht="38.25" x14ac:dyDescent="0.25">
      <c r="A73" s="103"/>
      <c r="B73" s="13" t="s">
        <v>37</v>
      </c>
      <c r="C73" s="14" t="s">
        <v>12</v>
      </c>
      <c r="D73" s="15">
        <v>35</v>
      </c>
      <c r="E73" s="16">
        <v>0</v>
      </c>
      <c r="F73" s="16">
        <v>0</v>
      </c>
      <c r="G73" s="16">
        <f>D73+E73+F73</f>
        <v>35</v>
      </c>
      <c r="H73" s="17" t="s">
        <v>13</v>
      </c>
      <c r="I73" s="15">
        <v>35</v>
      </c>
      <c r="J73" s="16">
        <v>0</v>
      </c>
      <c r="K73" s="16">
        <v>0</v>
      </c>
      <c r="L73" s="16">
        <f>I73+J73+K73</f>
        <v>35</v>
      </c>
      <c r="M73" s="17" t="s">
        <v>13</v>
      </c>
    </row>
    <row r="74" spans="1:13" x14ac:dyDescent="0.25">
      <c r="A74" s="89" t="s">
        <v>14</v>
      </c>
      <c r="B74" s="105"/>
      <c r="C74" s="35"/>
      <c r="D74" s="60">
        <f>D69+D70+D71+D72+D73</f>
        <v>390</v>
      </c>
      <c r="E74" s="60">
        <f t="shared" ref="E74:G74" si="26">E69+E70+E71+E72+E73</f>
        <v>0</v>
      </c>
      <c r="F74" s="60">
        <f t="shared" si="26"/>
        <v>0</v>
      </c>
      <c r="G74" s="60">
        <f t="shared" si="26"/>
        <v>390</v>
      </c>
      <c r="H74" s="60"/>
      <c r="I74" s="60">
        <f>I69+I70+I71+I72+I73</f>
        <v>365</v>
      </c>
      <c r="J74" s="60">
        <f t="shared" ref="J74:L74" si="27">J69+J70+J71+J72+J73</f>
        <v>0</v>
      </c>
      <c r="K74" s="60">
        <f t="shared" si="27"/>
        <v>0</v>
      </c>
      <c r="L74" s="60">
        <f t="shared" si="27"/>
        <v>365</v>
      </c>
      <c r="M74" s="52"/>
    </row>
    <row r="75" spans="1:13" x14ac:dyDescent="0.25">
      <c r="A75" s="106"/>
      <c r="B75" s="55"/>
      <c r="C75" s="56"/>
      <c r="D75" s="57"/>
      <c r="E75" s="58"/>
      <c r="F75" s="58"/>
      <c r="G75" s="58"/>
      <c r="H75" s="59"/>
      <c r="I75" s="57"/>
      <c r="J75" s="58"/>
      <c r="K75" s="58"/>
      <c r="L75" s="58"/>
      <c r="M75" s="59"/>
    </row>
    <row r="76" spans="1:13" ht="33.6" customHeight="1" x14ac:dyDescent="0.25">
      <c r="A76" s="107"/>
      <c r="B76" s="61"/>
      <c r="C76" s="47"/>
      <c r="D76" s="63"/>
      <c r="E76" s="62"/>
      <c r="F76" s="62"/>
      <c r="G76" s="62"/>
      <c r="H76" s="42"/>
      <c r="I76" s="63"/>
      <c r="J76" s="62"/>
      <c r="K76" s="62"/>
      <c r="L76" s="62"/>
      <c r="M76" s="42"/>
    </row>
    <row r="77" spans="1:13" x14ac:dyDescent="0.25">
      <c r="A77" s="48"/>
      <c r="B77" s="48"/>
      <c r="C77" s="47"/>
      <c r="D77" s="53"/>
      <c r="E77" s="53"/>
      <c r="F77" s="53"/>
      <c r="G77" s="53"/>
      <c r="H77" s="53"/>
      <c r="I77" s="53"/>
      <c r="J77" s="53"/>
      <c r="K77" s="53"/>
      <c r="L77" s="53"/>
      <c r="M77" s="42"/>
    </row>
    <row r="78" spans="1:13" x14ac:dyDescent="0.25">
      <c r="A78" s="87" t="s">
        <v>0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</row>
    <row r="79" spans="1:13" x14ac:dyDescent="0.25">
      <c r="A79" s="91" t="s">
        <v>17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</row>
    <row r="80" spans="1:13" x14ac:dyDescent="0.25">
      <c r="A80" s="24"/>
      <c r="B80" s="25"/>
      <c r="C80" s="24"/>
      <c r="D80" s="25"/>
      <c r="E80" s="24"/>
      <c r="F80" s="24"/>
      <c r="G80" s="24"/>
      <c r="H80" s="24"/>
      <c r="I80" s="24"/>
      <c r="J80" s="24"/>
      <c r="K80" s="24"/>
      <c r="L80" s="24"/>
      <c r="M80" s="26" t="s">
        <v>36</v>
      </c>
    </row>
    <row r="81" spans="1:13" s="2" customFormat="1" x14ac:dyDescent="0.25">
      <c r="A81" s="86" t="s">
        <v>1</v>
      </c>
      <c r="B81" s="88" t="s">
        <v>2</v>
      </c>
      <c r="C81" s="86" t="s">
        <v>3</v>
      </c>
      <c r="D81" s="89" t="s">
        <v>78</v>
      </c>
      <c r="E81" s="89"/>
      <c r="F81" s="89"/>
      <c r="G81" s="86" t="s">
        <v>4</v>
      </c>
      <c r="H81" s="86" t="s">
        <v>5</v>
      </c>
      <c r="I81" s="89" t="s">
        <v>68</v>
      </c>
      <c r="J81" s="89"/>
      <c r="K81" s="89"/>
      <c r="L81" s="86" t="s">
        <v>4</v>
      </c>
      <c r="M81" s="86" t="s">
        <v>5</v>
      </c>
    </row>
    <row r="82" spans="1:13" s="2" customFormat="1" ht="36.75" customHeight="1" x14ac:dyDescent="0.25">
      <c r="A82" s="86"/>
      <c r="B82" s="88"/>
      <c r="C82" s="86"/>
      <c r="D82" s="86" t="s">
        <v>6</v>
      </c>
      <c r="E82" s="86"/>
      <c r="F82" s="86" t="s">
        <v>7</v>
      </c>
      <c r="G82" s="86"/>
      <c r="H82" s="86"/>
      <c r="I82" s="86" t="s">
        <v>6</v>
      </c>
      <c r="J82" s="86"/>
      <c r="K82" s="86" t="s">
        <v>7</v>
      </c>
      <c r="L82" s="86"/>
      <c r="M82" s="86"/>
    </row>
    <row r="83" spans="1:13" s="2" customFormat="1" ht="48.75" customHeight="1" x14ac:dyDescent="0.25">
      <c r="A83" s="86"/>
      <c r="B83" s="88"/>
      <c r="C83" s="86"/>
      <c r="D83" s="12" t="s">
        <v>61</v>
      </c>
      <c r="E83" s="11" t="s">
        <v>62</v>
      </c>
      <c r="F83" s="86"/>
      <c r="G83" s="86"/>
      <c r="H83" s="86"/>
      <c r="I83" s="11" t="s">
        <v>61</v>
      </c>
      <c r="J83" s="11" t="s">
        <v>62</v>
      </c>
      <c r="K83" s="86"/>
      <c r="L83" s="86"/>
      <c r="M83" s="86"/>
    </row>
    <row r="84" spans="1:13" ht="25.5" x14ac:dyDescent="0.25">
      <c r="A84" s="101" t="s">
        <v>21</v>
      </c>
      <c r="B84" s="40" t="s">
        <v>22</v>
      </c>
      <c r="C84" s="14" t="s">
        <v>12</v>
      </c>
      <c r="D84" s="15">
        <v>2.5499999999999998</v>
      </c>
      <c r="E84" s="16">
        <v>0</v>
      </c>
      <c r="F84" s="16">
        <v>0</v>
      </c>
      <c r="G84" s="16">
        <f t="shared" ref="G84:G85" si="28">D84+E84+F84</f>
        <v>2.5499999999999998</v>
      </c>
      <c r="H84" s="17" t="s">
        <v>13</v>
      </c>
      <c r="I84" s="15">
        <v>2.5499999999999998</v>
      </c>
      <c r="J84" s="16">
        <v>0</v>
      </c>
      <c r="K84" s="16">
        <v>0</v>
      </c>
      <c r="L84" s="16">
        <f t="shared" ref="L84:L85" si="29">I84+J84+K84</f>
        <v>2.5499999999999998</v>
      </c>
      <c r="M84" s="17" t="s">
        <v>13</v>
      </c>
    </row>
    <row r="85" spans="1:13" ht="51.75" customHeight="1" x14ac:dyDescent="0.25">
      <c r="A85" s="102"/>
      <c r="B85" s="40" t="s">
        <v>40</v>
      </c>
      <c r="C85" s="14" t="s">
        <v>12</v>
      </c>
      <c r="D85" s="27">
        <v>5</v>
      </c>
      <c r="E85" s="16">
        <v>0</v>
      </c>
      <c r="F85" s="16">
        <v>0</v>
      </c>
      <c r="G85" s="16">
        <f t="shared" si="28"/>
        <v>5</v>
      </c>
      <c r="H85" s="17" t="s">
        <v>13</v>
      </c>
      <c r="I85" s="27">
        <v>3.86</v>
      </c>
      <c r="J85" s="16">
        <v>0</v>
      </c>
      <c r="K85" s="16">
        <v>0</v>
      </c>
      <c r="L85" s="16">
        <f t="shared" si="29"/>
        <v>3.86</v>
      </c>
      <c r="M85" s="17" t="s">
        <v>13</v>
      </c>
    </row>
    <row r="86" spans="1:13" ht="25.5" x14ac:dyDescent="0.25">
      <c r="A86" s="102"/>
      <c r="B86" s="40" t="s">
        <v>25</v>
      </c>
      <c r="C86" s="14" t="s">
        <v>12</v>
      </c>
      <c r="D86" s="15">
        <v>5</v>
      </c>
      <c r="E86" s="16">
        <v>0</v>
      </c>
      <c r="F86" s="16">
        <v>0</v>
      </c>
      <c r="G86" s="16">
        <f>D86+E86+F86</f>
        <v>5</v>
      </c>
      <c r="H86" s="17" t="s">
        <v>13</v>
      </c>
      <c r="I86" s="15">
        <v>11.28</v>
      </c>
      <c r="J86" s="16">
        <v>0</v>
      </c>
      <c r="K86" s="16">
        <v>0</v>
      </c>
      <c r="L86" s="16">
        <f>I86+J86+K86</f>
        <v>11.28</v>
      </c>
      <c r="M86" s="17" t="s">
        <v>13</v>
      </c>
    </row>
    <row r="87" spans="1:13" ht="38.25" x14ac:dyDescent="0.25">
      <c r="A87" s="102"/>
      <c r="B87" s="40" t="s">
        <v>24</v>
      </c>
      <c r="C87" s="14" t="s">
        <v>12</v>
      </c>
      <c r="D87" s="15">
        <v>6</v>
      </c>
      <c r="E87" s="16">
        <v>0</v>
      </c>
      <c r="F87" s="16">
        <v>0</v>
      </c>
      <c r="G87" s="16">
        <f>D87+E87+F87</f>
        <v>6</v>
      </c>
      <c r="H87" s="17" t="s">
        <v>13</v>
      </c>
      <c r="I87" s="15">
        <v>6</v>
      </c>
      <c r="J87" s="16">
        <v>0</v>
      </c>
      <c r="K87" s="16">
        <v>0</v>
      </c>
      <c r="L87" s="16">
        <f>I87+J87+K87</f>
        <v>6</v>
      </c>
      <c r="M87" s="17" t="s">
        <v>13</v>
      </c>
    </row>
    <row r="88" spans="1:13" ht="36" customHeight="1" x14ac:dyDescent="0.25">
      <c r="A88" s="102"/>
      <c r="B88" s="40" t="s">
        <v>41</v>
      </c>
      <c r="C88" s="14" t="s">
        <v>12</v>
      </c>
      <c r="D88" s="27">
        <v>400</v>
      </c>
      <c r="E88" s="16">
        <v>0</v>
      </c>
      <c r="F88" s="16">
        <v>0</v>
      </c>
      <c r="G88" s="16">
        <f t="shared" ref="G88" si="30">D88+E88+F88</f>
        <v>400</v>
      </c>
      <c r="H88" s="17" t="s">
        <v>13</v>
      </c>
      <c r="I88" s="27">
        <f>200+492.82</f>
        <v>692.81999999999994</v>
      </c>
      <c r="J88" s="16">
        <v>0</v>
      </c>
      <c r="K88" s="16">
        <v>0</v>
      </c>
      <c r="L88" s="16">
        <f t="shared" ref="L88" si="31">I88+J88+K88</f>
        <v>692.81999999999994</v>
      </c>
      <c r="M88" s="17" t="s">
        <v>13</v>
      </c>
    </row>
    <row r="89" spans="1:13" ht="36" customHeight="1" x14ac:dyDescent="0.25">
      <c r="A89" s="102"/>
      <c r="B89" s="40" t="s">
        <v>43</v>
      </c>
      <c r="C89" s="14" t="s">
        <v>12</v>
      </c>
      <c r="D89" s="27">
        <v>50</v>
      </c>
      <c r="E89" s="16">
        <v>0</v>
      </c>
      <c r="F89" s="16">
        <v>0</v>
      </c>
      <c r="G89" s="16">
        <f>D89+E89+F89</f>
        <v>50</v>
      </c>
      <c r="H89" s="17" t="s">
        <v>13</v>
      </c>
      <c r="I89" s="27">
        <v>50</v>
      </c>
      <c r="J89" s="16">
        <v>0</v>
      </c>
      <c r="K89" s="16">
        <v>0</v>
      </c>
      <c r="L89" s="16">
        <f>I89+J89+K89</f>
        <v>50</v>
      </c>
      <c r="M89" s="17" t="s">
        <v>13</v>
      </c>
    </row>
    <row r="90" spans="1:13" ht="25.5" x14ac:dyDescent="0.25">
      <c r="A90" s="102"/>
      <c r="B90" s="40" t="s">
        <v>27</v>
      </c>
      <c r="C90" s="14" t="s">
        <v>12</v>
      </c>
      <c r="D90" s="15">
        <v>41.76</v>
      </c>
      <c r="E90" s="28">
        <v>0</v>
      </c>
      <c r="F90" s="28">
        <v>0</v>
      </c>
      <c r="G90" s="16">
        <f>D90+E90+F90</f>
        <v>41.76</v>
      </c>
      <c r="H90" s="17" t="s">
        <v>13</v>
      </c>
      <c r="I90" s="15">
        <f>5.76+36</f>
        <v>41.76</v>
      </c>
      <c r="J90" s="28">
        <v>0</v>
      </c>
      <c r="K90" s="28">
        <v>0</v>
      </c>
      <c r="L90" s="16">
        <f>I90+J90+K90</f>
        <v>41.76</v>
      </c>
      <c r="M90" s="17" t="s">
        <v>13</v>
      </c>
    </row>
    <row r="91" spans="1:13" ht="51" x14ac:dyDescent="0.25">
      <c r="A91" s="102"/>
      <c r="B91" s="40" t="s">
        <v>44</v>
      </c>
      <c r="C91" s="14" t="s">
        <v>12</v>
      </c>
      <c r="D91" s="27">
        <v>100</v>
      </c>
      <c r="E91" s="16">
        <v>0</v>
      </c>
      <c r="F91" s="16">
        <v>0</v>
      </c>
      <c r="G91" s="16">
        <f t="shared" ref="G91" si="32">D91+E91+F91</f>
        <v>100</v>
      </c>
      <c r="H91" s="17" t="s">
        <v>13</v>
      </c>
      <c r="I91" s="27">
        <v>100</v>
      </c>
      <c r="J91" s="16">
        <v>0</v>
      </c>
      <c r="K91" s="16">
        <v>0</v>
      </c>
      <c r="L91" s="16">
        <f t="shared" ref="L91" si="33">I91+J91+K91</f>
        <v>100</v>
      </c>
      <c r="M91" s="17" t="s">
        <v>13</v>
      </c>
    </row>
    <row r="92" spans="1:13" x14ac:dyDescent="0.25">
      <c r="A92" s="102"/>
      <c r="B92" s="40" t="s">
        <v>91</v>
      </c>
      <c r="C92" s="41" t="s">
        <v>12</v>
      </c>
      <c r="D92" s="15">
        <v>0</v>
      </c>
      <c r="E92" s="16">
        <v>0</v>
      </c>
      <c r="F92" s="16">
        <v>216.63</v>
      </c>
      <c r="G92" s="28">
        <f>D92+E92+F92</f>
        <v>216.63</v>
      </c>
      <c r="H92" s="17" t="s">
        <v>13</v>
      </c>
      <c r="I92" s="15">
        <v>0</v>
      </c>
      <c r="J92" s="16">
        <v>0</v>
      </c>
      <c r="K92" s="16">
        <v>0</v>
      </c>
      <c r="L92" s="28">
        <f t="shared" ref="L92" si="34">I92+J92+K92</f>
        <v>0</v>
      </c>
      <c r="M92" s="42"/>
    </row>
    <row r="93" spans="1:13" ht="38.25" x14ac:dyDescent="0.25">
      <c r="A93" s="102"/>
      <c r="B93" s="40" t="s">
        <v>42</v>
      </c>
      <c r="C93" s="14" t="s">
        <v>12</v>
      </c>
      <c r="D93" s="27">
        <v>0</v>
      </c>
      <c r="E93" s="16">
        <v>0</v>
      </c>
      <c r="F93" s="16">
        <v>0</v>
      </c>
      <c r="G93" s="16">
        <f>D93+E93+F93</f>
        <v>0</v>
      </c>
      <c r="H93" s="17" t="s">
        <v>13</v>
      </c>
      <c r="I93" s="27">
        <v>0</v>
      </c>
      <c r="J93" s="16">
        <v>1.32</v>
      </c>
      <c r="K93" s="16">
        <v>0</v>
      </c>
      <c r="L93" s="16">
        <f>I93+J93+K93</f>
        <v>1.32</v>
      </c>
      <c r="M93" s="17" t="s">
        <v>13</v>
      </c>
    </row>
    <row r="94" spans="1:13" ht="41.25" customHeight="1" x14ac:dyDescent="0.25">
      <c r="A94" s="102"/>
      <c r="B94" s="43" t="s">
        <v>64</v>
      </c>
      <c r="C94" s="14" t="s">
        <v>12</v>
      </c>
      <c r="D94" s="27">
        <v>0</v>
      </c>
      <c r="E94" s="28">
        <v>0</v>
      </c>
      <c r="F94" s="28">
        <v>0</v>
      </c>
      <c r="G94" s="16">
        <f>D94+E94+F94</f>
        <v>0</v>
      </c>
      <c r="H94" s="17" t="s">
        <v>13</v>
      </c>
      <c r="I94" s="27">
        <v>5</v>
      </c>
      <c r="J94" s="28">
        <v>0</v>
      </c>
      <c r="K94" s="28">
        <v>0</v>
      </c>
      <c r="L94" s="16">
        <f>I94+J94+K94</f>
        <v>5</v>
      </c>
      <c r="M94" s="17" t="s">
        <v>13</v>
      </c>
    </row>
    <row r="95" spans="1:13" ht="25.5" x14ac:dyDescent="0.25">
      <c r="A95" s="102"/>
      <c r="B95" s="50" t="s">
        <v>65</v>
      </c>
      <c r="C95" s="35" t="s">
        <v>12</v>
      </c>
      <c r="D95" s="51">
        <v>100</v>
      </c>
      <c r="E95" s="64">
        <v>0</v>
      </c>
      <c r="F95" s="64">
        <v>0</v>
      </c>
      <c r="G95" s="38">
        <f t="shared" ref="G95" si="35">D95+E95+F95</f>
        <v>100</v>
      </c>
      <c r="H95" s="52" t="s">
        <v>13</v>
      </c>
      <c r="I95" s="51">
        <v>100</v>
      </c>
      <c r="J95" s="64">
        <v>0</v>
      </c>
      <c r="K95" s="64">
        <v>0</v>
      </c>
      <c r="L95" s="38">
        <f t="shared" ref="L95" si="36">I95+J95+K95</f>
        <v>100</v>
      </c>
      <c r="M95" s="52" t="s">
        <v>13</v>
      </c>
    </row>
    <row r="96" spans="1:13" ht="3.6" customHeight="1" x14ac:dyDescent="0.25">
      <c r="A96" s="102"/>
      <c r="B96" s="61"/>
      <c r="C96" s="47"/>
      <c r="D96" s="63"/>
      <c r="E96" s="65"/>
      <c r="F96" s="65"/>
      <c r="G96" s="62"/>
      <c r="H96" s="42"/>
      <c r="I96" s="63"/>
      <c r="J96" s="65"/>
      <c r="K96" s="65"/>
      <c r="L96" s="62"/>
      <c r="M96" s="42"/>
    </row>
    <row r="97" spans="1:13" ht="0.6" customHeight="1" x14ac:dyDescent="0.25">
      <c r="A97" s="102"/>
      <c r="B97" s="66"/>
      <c r="C97" s="67"/>
      <c r="D97" s="68"/>
      <c r="E97" s="69"/>
      <c r="F97" s="69"/>
      <c r="G97" s="70"/>
      <c r="H97" s="71"/>
      <c r="I97" s="68"/>
      <c r="J97" s="69"/>
      <c r="K97" s="69"/>
      <c r="L97" s="70"/>
      <c r="M97" s="71"/>
    </row>
    <row r="98" spans="1:13" x14ac:dyDescent="0.25">
      <c r="A98" s="87" t="s">
        <v>0</v>
      </c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</row>
    <row r="99" spans="1:13" x14ac:dyDescent="0.25">
      <c r="A99" s="91" t="s">
        <v>17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</row>
    <row r="100" spans="1:13" x14ac:dyDescent="0.25">
      <c r="A100" s="24"/>
      <c r="B100" s="25"/>
      <c r="C100" s="24"/>
      <c r="D100" s="25"/>
      <c r="E100" s="24"/>
      <c r="F100" s="24"/>
      <c r="G100" s="24"/>
      <c r="H100" s="24"/>
      <c r="I100" s="24"/>
      <c r="J100" s="24"/>
      <c r="K100" s="24"/>
      <c r="L100" s="24"/>
      <c r="M100" s="26" t="s">
        <v>36</v>
      </c>
    </row>
    <row r="101" spans="1:13" s="2" customFormat="1" x14ac:dyDescent="0.25">
      <c r="A101" s="86" t="s">
        <v>1</v>
      </c>
      <c r="B101" s="88" t="s">
        <v>2</v>
      </c>
      <c r="C101" s="86" t="s">
        <v>3</v>
      </c>
      <c r="D101" s="89" t="s">
        <v>78</v>
      </c>
      <c r="E101" s="89"/>
      <c r="F101" s="89"/>
      <c r="G101" s="86" t="s">
        <v>4</v>
      </c>
      <c r="H101" s="86" t="s">
        <v>5</v>
      </c>
      <c r="I101" s="89" t="s">
        <v>68</v>
      </c>
      <c r="J101" s="89"/>
      <c r="K101" s="89"/>
      <c r="L101" s="86" t="s">
        <v>4</v>
      </c>
      <c r="M101" s="86" t="s">
        <v>5</v>
      </c>
    </row>
    <row r="102" spans="1:13" s="2" customFormat="1" ht="36.75" customHeight="1" x14ac:dyDescent="0.25">
      <c r="A102" s="86"/>
      <c r="B102" s="88"/>
      <c r="C102" s="86"/>
      <c r="D102" s="86" t="s">
        <v>6</v>
      </c>
      <c r="E102" s="86"/>
      <c r="F102" s="86" t="s">
        <v>7</v>
      </c>
      <c r="G102" s="86"/>
      <c r="H102" s="86"/>
      <c r="I102" s="86" t="s">
        <v>6</v>
      </c>
      <c r="J102" s="86"/>
      <c r="K102" s="86" t="s">
        <v>7</v>
      </c>
      <c r="L102" s="86"/>
      <c r="M102" s="86"/>
    </row>
    <row r="103" spans="1:13" s="2" customFormat="1" ht="45.95" customHeight="1" x14ac:dyDescent="0.25">
      <c r="A103" s="86"/>
      <c r="B103" s="88"/>
      <c r="C103" s="86"/>
      <c r="D103" s="12" t="s">
        <v>61</v>
      </c>
      <c r="E103" s="11" t="s">
        <v>62</v>
      </c>
      <c r="F103" s="86"/>
      <c r="G103" s="86"/>
      <c r="H103" s="86"/>
      <c r="I103" s="11" t="s">
        <v>61</v>
      </c>
      <c r="J103" s="11" t="s">
        <v>62</v>
      </c>
      <c r="K103" s="86"/>
      <c r="L103" s="86"/>
      <c r="M103" s="86"/>
    </row>
    <row r="104" spans="1:13" ht="38.25" x14ac:dyDescent="0.25">
      <c r="A104" s="90" t="s">
        <v>21</v>
      </c>
      <c r="B104" s="13" t="s">
        <v>45</v>
      </c>
      <c r="C104" s="14" t="s">
        <v>12</v>
      </c>
      <c r="D104" s="27">
        <v>12</v>
      </c>
      <c r="E104" s="28">
        <v>200</v>
      </c>
      <c r="F104" s="28">
        <v>0</v>
      </c>
      <c r="G104" s="16">
        <f t="shared" ref="G104:G110" si="37">D104+E104+F104</f>
        <v>212</v>
      </c>
      <c r="H104" s="17" t="s">
        <v>13</v>
      </c>
      <c r="I104" s="27">
        <v>12</v>
      </c>
      <c r="J104" s="28">
        <v>200</v>
      </c>
      <c r="K104" s="28">
        <v>0</v>
      </c>
      <c r="L104" s="16">
        <f>I104+J104+K104</f>
        <v>212</v>
      </c>
      <c r="M104" s="17" t="s">
        <v>13</v>
      </c>
    </row>
    <row r="105" spans="1:13" ht="25.5" x14ac:dyDescent="0.25">
      <c r="A105" s="90"/>
      <c r="B105" s="13" t="s">
        <v>28</v>
      </c>
      <c r="C105" s="14" t="s">
        <v>12</v>
      </c>
      <c r="D105" s="15">
        <v>3.2</v>
      </c>
      <c r="E105" s="28">
        <v>0</v>
      </c>
      <c r="F105" s="28">
        <v>0</v>
      </c>
      <c r="G105" s="16">
        <f t="shared" si="37"/>
        <v>3.2</v>
      </c>
      <c r="H105" s="17" t="s">
        <v>13</v>
      </c>
      <c r="I105" s="15">
        <v>3.2</v>
      </c>
      <c r="J105" s="28">
        <v>0</v>
      </c>
      <c r="K105" s="28">
        <v>0</v>
      </c>
      <c r="L105" s="16">
        <f>I105+J105+K105</f>
        <v>3.2</v>
      </c>
      <c r="M105" s="17" t="s">
        <v>13</v>
      </c>
    </row>
    <row r="106" spans="1:13" ht="38.25" x14ac:dyDescent="0.25">
      <c r="A106" s="90"/>
      <c r="B106" s="13" t="s">
        <v>46</v>
      </c>
      <c r="C106" s="14" t="s">
        <v>12</v>
      </c>
      <c r="D106" s="27">
        <v>0</v>
      </c>
      <c r="E106" s="28">
        <v>8</v>
      </c>
      <c r="F106" s="28">
        <v>0</v>
      </c>
      <c r="G106" s="28">
        <f t="shared" si="37"/>
        <v>8</v>
      </c>
      <c r="H106" s="17" t="s">
        <v>13</v>
      </c>
      <c r="I106" s="27">
        <v>0</v>
      </c>
      <c r="J106" s="28">
        <v>8</v>
      </c>
      <c r="K106" s="28">
        <v>0</v>
      </c>
      <c r="L106" s="28">
        <f>I106+J106+K106</f>
        <v>8</v>
      </c>
      <c r="M106" s="17" t="s">
        <v>13</v>
      </c>
    </row>
    <row r="107" spans="1:13" ht="38.25" x14ac:dyDescent="0.25">
      <c r="A107" s="90"/>
      <c r="B107" s="13" t="s">
        <v>34</v>
      </c>
      <c r="C107" s="44" t="s">
        <v>12</v>
      </c>
      <c r="D107" s="15">
        <v>0</v>
      </c>
      <c r="E107" s="28">
        <v>0</v>
      </c>
      <c r="F107" s="28">
        <v>0</v>
      </c>
      <c r="G107" s="28">
        <f t="shared" si="37"/>
        <v>0</v>
      </c>
      <c r="H107" s="17" t="s">
        <v>13</v>
      </c>
      <c r="I107" s="15">
        <v>101.9</v>
      </c>
      <c r="J107" s="28">
        <v>0</v>
      </c>
      <c r="K107" s="28">
        <v>0</v>
      </c>
      <c r="L107" s="28">
        <f>I107+J107+K107</f>
        <v>101.9</v>
      </c>
      <c r="M107" s="17" t="s">
        <v>13</v>
      </c>
    </row>
    <row r="108" spans="1:13" ht="25.5" x14ac:dyDescent="0.25">
      <c r="A108" s="90"/>
      <c r="B108" s="13" t="s">
        <v>29</v>
      </c>
      <c r="C108" s="14" t="s">
        <v>12</v>
      </c>
      <c r="D108" s="27">
        <v>0</v>
      </c>
      <c r="E108" s="28">
        <v>0</v>
      </c>
      <c r="F108" s="28">
        <v>0</v>
      </c>
      <c r="G108" s="16">
        <f t="shared" si="37"/>
        <v>0</v>
      </c>
      <c r="H108" s="17" t="s">
        <v>13</v>
      </c>
      <c r="I108" s="27">
        <v>10</v>
      </c>
      <c r="J108" s="28">
        <v>0</v>
      </c>
      <c r="K108" s="28">
        <v>0</v>
      </c>
      <c r="L108" s="16">
        <f t="shared" ref="L108" si="38">I108+J108+K108</f>
        <v>10</v>
      </c>
      <c r="M108" s="17" t="s">
        <v>13</v>
      </c>
    </row>
    <row r="109" spans="1:13" ht="25.5" x14ac:dyDescent="0.25">
      <c r="A109" s="90"/>
      <c r="B109" s="13" t="s">
        <v>31</v>
      </c>
      <c r="C109" s="14" t="s">
        <v>12</v>
      </c>
      <c r="D109" s="15">
        <v>2611.56</v>
      </c>
      <c r="E109" s="28">
        <v>0</v>
      </c>
      <c r="F109" s="28">
        <v>0</v>
      </c>
      <c r="G109" s="16">
        <f t="shared" si="37"/>
        <v>2611.56</v>
      </c>
      <c r="H109" s="17" t="s">
        <v>13</v>
      </c>
      <c r="I109" s="15">
        <v>731.3</v>
      </c>
      <c r="J109" s="28">
        <v>0</v>
      </c>
      <c r="K109" s="28">
        <v>0</v>
      </c>
      <c r="L109" s="16">
        <f>I109+J109+K109</f>
        <v>731.3</v>
      </c>
      <c r="M109" s="17" t="s">
        <v>13</v>
      </c>
    </row>
    <row r="110" spans="1:13" ht="27" customHeight="1" x14ac:dyDescent="0.25">
      <c r="A110" s="90"/>
      <c r="B110" s="13" t="s">
        <v>49</v>
      </c>
      <c r="C110" s="46" t="s">
        <v>12</v>
      </c>
      <c r="D110" s="27">
        <v>4.6900000000000004</v>
      </c>
      <c r="E110" s="28">
        <v>0</v>
      </c>
      <c r="F110" s="28">
        <v>0</v>
      </c>
      <c r="G110" s="28">
        <f t="shared" si="37"/>
        <v>4.6900000000000004</v>
      </c>
      <c r="H110" s="17" t="s">
        <v>13</v>
      </c>
      <c r="I110" s="27">
        <v>0</v>
      </c>
      <c r="J110" s="28">
        <v>0</v>
      </c>
      <c r="K110" s="28">
        <v>0</v>
      </c>
      <c r="L110" s="28">
        <f>I110+J110+K110</f>
        <v>0</v>
      </c>
      <c r="M110" s="17" t="s">
        <v>13</v>
      </c>
    </row>
    <row r="111" spans="1:13" ht="41.25" customHeight="1" x14ac:dyDescent="0.25">
      <c r="A111" s="90"/>
      <c r="B111" s="13" t="s">
        <v>47</v>
      </c>
      <c r="C111" s="14" t="s">
        <v>12</v>
      </c>
      <c r="D111" s="27">
        <v>50</v>
      </c>
      <c r="E111" s="16">
        <v>0</v>
      </c>
      <c r="F111" s="16">
        <v>0</v>
      </c>
      <c r="G111" s="28">
        <f t="shared" ref="G111" si="39">D111+E111+F111</f>
        <v>50</v>
      </c>
      <c r="H111" s="17" t="s">
        <v>13</v>
      </c>
      <c r="I111" s="27">
        <v>30.8</v>
      </c>
      <c r="J111" s="16">
        <v>0</v>
      </c>
      <c r="K111" s="16">
        <v>0</v>
      </c>
      <c r="L111" s="28">
        <f t="shared" ref="L111" si="40">I111+J111+K111</f>
        <v>30.8</v>
      </c>
      <c r="M111" s="17" t="s">
        <v>13</v>
      </c>
    </row>
    <row r="112" spans="1:13" x14ac:dyDescent="0.25">
      <c r="A112" s="90"/>
      <c r="B112" s="13" t="s">
        <v>35</v>
      </c>
      <c r="C112" s="23" t="s">
        <v>12</v>
      </c>
      <c r="D112" s="15">
        <v>0</v>
      </c>
      <c r="E112" s="16">
        <v>100</v>
      </c>
      <c r="F112" s="16">
        <v>0</v>
      </c>
      <c r="G112" s="28">
        <f>D112+E112+F112</f>
        <v>100</v>
      </c>
      <c r="H112" s="17" t="s">
        <v>13</v>
      </c>
      <c r="I112" s="15">
        <v>0</v>
      </c>
      <c r="J112" s="16">
        <v>50</v>
      </c>
      <c r="K112" s="16">
        <v>0</v>
      </c>
      <c r="L112" s="28">
        <f>I112+J112+K112</f>
        <v>50</v>
      </c>
      <c r="M112" s="17" t="s">
        <v>13</v>
      </c>
    </row>
    <row r="113" spans="1:13" ht="28.5" customHeight="1" x14ac:dyDescent="0.25">
      <c r="A113" s="90"/>
      <c r="B113" s="13" t="s">
        <v>71</v>
      </c>
      <c r="C113" s="23" t="s">
        <v>12</v>
      </c>
      <c r="D113" s="15">
        <v>88</v>
      </c>
      <c r="E113" s="16">
        <v>0</v>
      </c>
      <c r="F113" s="16">
        <v>0</v>
      </c>
      <c r="G113" s="28">
        <f t="shared" ref="G113" si="41">D113+E113+F113</f>
        <v>88</v>
      </c>
      <c r="H113" s="17" t="s">
        <v>13</v>
      </c>
      <c r="I113" s="15">
        <v>88</v>
      </c>
      <c r="J113" s="16">
        <v>0</v>
      </c>
      <c r="K113" s="16">
        <v>0</v>
      </c>
      <c r="L113" s="28">
        <f>I113+J113+K113</f>
        <v>88</v>
      </c>
      <c r="M113" s="17" t="s">
        <v>13</v>
      </c>
    </row>
    <row r="114" spans="1:13" ht="25.5" x14ac:dyDescent="0.25">
      <c r="A114" s="90"/>
      <c r="B114" s="13" t="s">
        <v>73</v>
      </c>
      <c r="C114" s="23" t="s">
        <v>12</v>
      </c>
      <c r="D114" s="15">
        <v>19.079999999999998</v>
      </c>
      <c r="E114" s="16">
        <v>0</v>
      </c>
      <c r="F114" s="16">
        <v>0</v>
      </c>
      <c r="G114" s="28">
        <f t="shared" ref="G114" si="42">D114+E114+F114</f>
        <v>19.079999999999998</v>
      </c>
      <c r="H114" s="17" t="s">
        <v>13</v>
      </c>
      <c r="I114" s="15">
        <v>22.42</v>
      </c>
      <c r="J114" s="16">
        <v>0</v>
      </c>
      <c r="K114" s="16">
        <v>0</v>
      </c>
      <c r="L114" s="28">
        <f t="shared" ref="L114" si="43">I114+J114+K114</f>
        <v>22.42</v>
      </c>
      <c r="M114" s="17" t="s">
        <v>13</v>
      </c>
    </row>
    <row r="115" spans="1:13" ht="25.5" x14ac:dyDescent="0.25">
      <c r="A115" s="90"/>
      <c r="B115" s="13" t="s">
        <v>69</v>
      </c>
      <c r="C115" s="23" t="s">
        <v>12</v>
      </c>
      <c r="D115" s="15">
        <v>40</v>
      </c>
      <c r="E115" s="16">
        <v>0</v>
      </c>
      <c r="F115" s="16">
        <v>0</v>
      </c>
      <c r="G115" s="28">
        <f>D115+E115+F115</f>
        <v>40</v>
      </c>
      <c r="H115" s="17" t="s">
        <v>13</v>
      </c>
      <c r="I115" s="15">
        <v>1650.69</v>
      </c>
      <c r="J115" s="16">
        <v>0</v>
      </c>
      <c r="K115" s="16">
        <v>0</v>
      </c>
      <c r="L115" s="28">
        <f>I115+J115+K115</f>
        <v>1650.69</v>
      </c>
      <c r="M115" s="17" t="s">
        <v>13</v>
      </c>
    </row>
    <row r="116" spans="1:13" s="3" customFormat="1" ht="16.5" customHeight="1" x14ac:dyDescent="0.25">
      <c r="A116" s="90"/>
      <c r="B116" s="13" t="s">
        <v>92</v>
      </c>
      <c r="C116" s="23" t="s">
        <v>12</v>
      </c>
      <c r="D116" s="15">
        <v>0</v>
      </c>
      <c r="E116" s="16">
        <v>16018.96</v>
      </c>
      <c r="F116" s="16">
        <v>21110.5</v>
      </c>
      <c r="G116" s="28">
        <f>D116+E116+F116</f>
        <v>37129.46</v>
      </c>
      <c r="H116" s="17" t="s">
        <v>13</v>
      </c>
      <c r="I116" s="15">
        <v>0</v>
      </c>
      <c r="J116" s="16">
        <v>0</v>
      </c>
      <c r="K116" s="16">
        <v>0</v>
      </c>
      <c r="L116" s="28">
        <f>I116+J116+K116</f>
        <v>0</v>
      </c>
      <c r="M116" s="17"/>
    </row>
    <row r="117" spans="1:13" s="3" customFormat="1" ht="32.25" customHeight="1" x14ac:dyDescent="0.25">
      <c r="A117" s="90"/>
      <c r="B117" s="13" t="s">
        <v>90</v>
      </c>
      <c r="C117" s="23" t="s">
        <v>12</v>
      </c>
      <c r="D117" s="15">
        <v>0</v>
      </c>
      <c r="E117" s="16">
        <v>137.30000000000001</v>
      </c>
      <c r="F117" s="16">
        <v>1235.78</v>
      </c>
      <c r="G117" s="28">
        <f>D117+E117+F117</f>
        <v>1373.08</v>
      </c>
      <c r="H117" s="17" t="s">
        <v>13</v>
      </c>
      <c r="I117" s="15">
        <v>0</v>
      </c>
      <c r="J117" s="16">
        <v>0</v>
      </c>
      <c r="K117" s="16">
        <v>0</v>
      </c>
      <c r="L117" s="28">
        <f>I117+J117+K117</f>
        <v>0</v>
      </c>
      <c r="M117" s="17"/>
    </row>
    <row r="118" spans="1:13" s="3" customFormat="1" x14ac:dyDescent="0.25">
      <c r="A118" s="79"/>
      <c r="B118" s="74"/>
      <c r="C118" s="80"/>
      <c r="D118" s="76"/>
      <c r="E118" s="77"/>
      <c r="F118" s="77"/>
      <c r="G118" s="81"/>
      <c r="H118" s="78"/>
      <c r="I118" s="76"/>
      <c r="J118" s="77"/>
      <c r="K118" s="77"/>
      <c r="L118" s="81"/>
      <c r="M118" s="78"/>
    </row>
    <row r="119" spans="1:13" x14ac:dyDescent="0.25">
      <c r="A119" s="87" t="s">
        <v>0</v>
      </c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</row>
    <row r="120" spans="1:13" x14ac:dyDescent="0.25">
      <c r="A120" s="91" t="s">
        <v>17</v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</row>
    <row r="121" spans="1:13" x14ac:dyDescent="0.25">
      <c r="A121" s="24"/>
      <c r="B121" s="25"/>
      <c r="C121" s="24"/>
      <c r="D121" s="25"/>
      <c r="E121" s="24"/>
      <c r="F121" s="24"/>
      <c r="G121" s="24"/>
      <c r="H121" s="24"/>
      <c r="I121" s="24"/>
      <c r="J121" s="24"/>
      <c r="K121" s="24"/>
      <c r="L121" s="24"/>
      <c r="M121" s="26" t="s">
        <v>36</v>
      </c>
    </row>
    <row r="122" spans="1:13" s="2" customFormat="1" x14ac:dyDescent="0.25">
      <c r="A122" s="86" t="s">
        <v>1</v>
      </c>
      <c r="B122" s="88" t="s">
        <v>2</v>
      </c>
      <c r="C122" s="86" t="s">
        <v>3</v>
      </c>
      <c r="D122" s="89" t="s">
        <v>78</v>
      </c>
      <c r="E122" s="89"/>
      <c r="F122" s="89"/>
      <c r="G122" s="86" t="s">
        <v>4</v>
      </c>
      <c r="H122" s="86" t="s">
        <v>5</v>
      </c>
      <c r="I122" s="89" t="s">
        <v>68</v>
      </c>
      <c r="J122" s="89"/>
      <c r="K122" s="89"/>
      <c r="L122" s="86" t="s">
        <v>4</v>
      </c>
      <c r="M122" s="86" t="s">
        <v>5</v>
      </c>
    </row>
    <row r="123" spans="1:13" s="2" customFormat="1" ht="36.75" customHeight="1" x14ac:dyDescent="0.25">
      <c r="A123" s="86"/>
      <c r="B123" s="88"/>
      <c r="C123" s="86"/>
      <c r="D123" s="86" t="s">
        <v>6</v>
      </c>
      <c r="E123" s="86"/>
      <c r="F123" s="86" t="s">
        <v>7</v>
      </c>
      <c r="G123" s="86"/>
      <c r="H123" s="86"/>
      <c r="I123" s="86" t="s">
        <v>6</v>
      </c>
      <c r="J123" s="86"/>
      <c r="K123" s="86" t="s">
        <v>7</v>
      </c>
      <c r="L123" s="86"/>
      <c r="M123" s="86"/>
    </row>
    <row r="124" spans="1:13" s="2" customFormat="1" ht="45" customHeight="1" x14ac:dyDescent="0.25">
      <c r="A124" s="86"/>
      <c r="B124" s="88"/>
      <c r="C124" s="86"/>
      <c r="D124" s="12" t="s">
        <v>61</v>
      </c>
      <c r="E124" s="11" t="s">
        <v>62</v>
      </c>
      <c r="F124" s="86"/>
      <c r="G124" s="86"/>
      <c r="H124" s="86"/>
      <c r="I124" s="11" t="s">
        <v>61</v>
      </c>
      <c r="J124" s="11" t="s">
        <v>62</v>
      </c>
      <c r="K124" s="86"/>
      <c r="L124" s="86"/>
      <c r="M124" s="86"/>
    </row>
    <row r="125" spans="1:13" s="6" customFormat="1" ht="54.75" customHeight="1" x14ac:dyDescent="0.25">
      <c r="A125" s="90" t="s">
        <v>21</v>
      </c>
      <c r="B125" s="40" t="s">
        <v>33</v>
      </c>
      <c r="C125" s="44" t="s">
        <v>12</v>
      </c>
      <c r="D125" s="15">
        <v>65.239999999999995</v>
      </c>
      <c r="E125" s="28">
        <v>0</v>
      </c>
      <c r="F125" s="28">
        <v>0</v>
      </c>
      <c r="G125" s="28">
        <f>D125+E125+F125</f>
        <v>65.239999999999995</v>
      </c>
      <c r="H125" s="17" t="s">
        <v>13</v>
      </c>
      <c r="I125" s="15">
        <v>20</v>
      </c>
      <c r="J125" s="28">
        <v>0</v>
      </c>
      <c r="K125" s="28">
        <v>0</v>
      </c>
      <c r="L125" s="28">
        <f>I125+J125+K125</f>
        <v>20</v>
      </c>
      <c r="M125" s="17" t="s">
        <v>13</v>
      </c>
    </row>
    <row r="126" spans="1:13" s="6" customFormat="1" ht="38.25" x14ac:dyDescent="0.25">
      <c r="A126" s="90"/>
      <c r="B126" s="40" t="s">
        <v>30</v>
      </c>
      <c r="C126" s="14" t="s">
        <v>12</v>
      </c>
      <c r="D126" s="15">
        <v>2.25</v>
      </c>
      <c r="E126" s="28">
        <v>0</v>
      </c>
      <c r="F126" s="28">
        <v>0</v>
      </c>
      <c r="G126" s="16">
        <f t="shared" ref="G126" si="44">D126+E126+F126</f>
        <v>2.25</v>
      </c>
      <c r="H126" s="17" t="s">
        <v>13</v>
      </c>
      <c r="I126" s="15">
        <v>2.25</v>
      </c>
      <c r="J126" s="28">
        <v>0</v>
      </c>
      <c r="K126" s="28">
        <v>0</v>
      </c>
      <c r="L126" s="16">
        <f t="shared" ref="L126" si="45">I126+J126+K126</f>
        <v>2.25</v>
      </c>
      <c r="M126" s="17" t="s">
        <v>13</v>
      </c>
    </row>
    <row r="127" spans="1:13" s="6" customFormat="1" ht="25.5" x14ac:dyDescent="0.25">
      <c r="A127" s="90"/>
      <c r="B127" s="40" t="s">
        <v>70</v>
      </c>
      <c r="C127" s="23" t="s">
        <v>12</v>
      </c>
      <c r="D127" s="15">
        <v>11.52</v>
      </c>
      <c r="E127" s="16">
        <v>0</v>
      </c>
      <c r="F127" s="16">
        <v>0</v>
      </c>
      <c r="G127" s="28">
        <f>D127+E127+F127</f>
        <v>11.52</v>
      </c>
      <c r="H127" s="17" t="s">
        <v>13</v>
      </c>
      <c r="I127" s="15">
        <v>11.52</v>
      </c>
      <c r="J127" s="16">
        <v>0</v>
      </c>
      <c r="K127" s="16">
        <v>0</v>
      </c>
      <c r="L127" s="28">
        <f>I127+J127+K127</f>
        <v>11.52</v>
      </c>
      <c r="M127" s="17" t="s">
        <v>13</v>
      </c>
    </row>
    <row r="128" spans="1:13" ht="25.5" x14ac:dyDescent="0.25">
      <c r="A128" s="90"/>
      <c r="B128" s="13" t="s">
        <v>95</v>
      </c>
      <c r="C128" s="14" t="s">
        <v>12</v>
      </c>
      <c r="D128" s="27">
        <v>0</v>
      </c>
      <c r="E128" s="28">
        <v>36.22</v>
      </c>
      <c r="F128" s="28">
        <v>325.98</v>
      </c>
      <c r="G128" s="28">
        <f>D128+E128+F128</f>
        <v>362.20000000000005</v>
      </c>
      <c r="H128" s="16">
        <v>362.2</v>
      </c>
      <c r="I128" s="27">
        <v>0</v>
      </c>
      <c r="J128" s="28">
        <v>0</v>
      </c>
      <c r="K128" s="28">
        <v>0</v>
      </c>
      <c r="L128" s="28">
        <f t="shared" ref="L128" si="46">I128+J128+K128</f>
        <v>0</v>
      </c>
      <c r="M128" s="17" t="s">
        <v>13</v>
      </c>
    </row>
    <row r="129" spans="1:13" ht="43.5" customHeight="1" x14ac:dyDescent="0.25">
      <c r="A129" s="90"/>
      <c r="B129" s="40" t="s">
        <v>48</v>
      </c>
      <c r="C129" s="14" t="s">
        <v>12</v>
      </c>
      <c r="D129" s="27">
        <v>4.5</v>
      </c>
      <c r="E129" s="28">
        <v>0</v>
      </c>
      <c r="F129" s="28">
        <v>0</v>
      </c>
      <c r="G129" s="28">
        <f>D129+E129+F129</f>
        <v>4.5</v>
      </c>
      <c r="H129" s="17" t="s">
        <v>13</v>
      </c>
      <c r="I129" s="27">
        <v>4.5</v>
      </c>
      <c r="J129" s="28">
        <v>0</v>
      </c>
      <c r="K129" s="28">
        <v>0</v>
      </c>
      <c r="L129" s="28">
        <f>I129+J129+K129</f>
        <v>4.5</v>
      </c>
      <c r="M129" s="17" t="s">
        <v>13</v>
      </c>
    </row>
    <row r="130" spans="1:13" ht="25.5" x14ac:dyDescent="0.25">
      <c r="A130" s="90"/>
      <c r="B130" s="14" t="s">
        <v>96</v>
      </c>
      <c r="C130" s="14" t="s">
        <v>12</v>
      </c>
      <c r="D130" s="15">
        <v>0</v>
      </c>
      <c r="E130" s="16">
        <v>0</v>
      </c>
      <c r="F130" s="16">
        <v>4766.1400000000003</v>
      </c>
      <c r="G130" s="28">
        <f>D130+E130+F130</f>
        <v>4766.1400000000003</v>
      </c>
      <c r="H130" s="16">
        <v>4766.1400000000003</v>
      </c>
      <c r="I130" s="15">
        <v>0</v>
      </c>
      <c r="J130" s="16">
        <v>0</v>
      </c>
      <c r="K130" s="16">
        <v>0</v>
      </c>
      <c r="L130" s="28">
        <f>I130+J130+K130</f>
        <v>0</v>
      </c>
      <c r="M130" s="17" t="s">
        <v>13</v>
      </c>
    </row>
    <row r="131" spans="1:13" ht="38.25" x14ac:dyDescent="0.25">
      <c r="A131" s="90"/>
      <c r="B131" s="13" t="s">
        <v>97</v>
      </c>
      <c r="C131" s="14" t="s">
        <v>12</v>
      </c>
      <c r="D131" s="27">
        <v>0</v>
      </c>
      <c r="E131" s="28">
        <v>0</v>
      </c>
      <c r="F131" s="28">
        <v>1602.37</v>
      </c>
      <c r="G131" s="28">
        <f>D131+E131+F131</f>
        <v>1602.37</v>
      </c>
      <c r="H131" s="16">
        <v>1602.37</v>
      </c>
      <c r="I131" s="27">
        <v>0</v>
      </c>
      <c r="J131" s="28">
        <v>0</v>
      </c>
      <c r="K131" s="28">
        <v>0</v>
      </c>
      <c r="L131" s="28">
        <f>I131+J131+K131</f>
        <v>0</v>
      </c>
      <c r="M131" s="17" t="s">
        <v>13</v>
      </c>
    </row>
    <row r="132" spans="1:13" x14ac:dyDescent="0.25">
      <c r="A132" s="96" t="s">
        <v>14</v>
      </c>
      <c r="B132" s="97"/>
      <c r="C132" s="98"/>
      <c r="D132" s="18">
        <f>D131+D130+D129+D128+D127+D126+D125+D117+D116+D115+D114+D113+D112+D111+D110+D109+D108+D107+D106+D95+D94+D93+D92+D91+D90+D89+D88+D87+D86+D84+D85+D104+D105</f>
        <v>3622.3500000000004</v>
      </c>
      <c r="E132" s="18">
        <f t="shared" ref="E132:F132" si="47">E131+E130+E129+E128+E127+E126+E125+E117+E116+E115+E114+E113+E112+E111+E110+E109+E108+E107+E106+E95+E94+E93+E92+E91+E90+E89+E88+E87+E86+E84+E85+E104+E105</f>
        <v>16500.48</v>
      </c>
      <c r="F132" s="18">
        <f t="shared" si="47"/>
        <v>29257.4</v>
      </c>
      <c r="G132" s="18">
        <f>G131+G130+G129+G128+G127+G126+G125+G117+G116+G115+G114+G113+G112+G111+G110+G109+G108+G107+G106+G95+G94+G93+G92+G91+G90+G89+G88+G87+G86+G84+G85+G104+G105</f>
        <v>49380.23</v>
      </c>
      <c r="H132" s="18">
        <v>6730.71</v>
      </c>
      <c r="I132" s="18">
        <f>I131+I130+I129+I128+I127+I126+I125+I117+I116+I115+I114+I113+I112+I111+I110+I109+I108+I107+I106+I97+I96+I95+I94+I93+I92+I91+I90+I89+I88+I87+I86+I76+I75</f>
        <v>3680.2400000000002</v>
      </c>
      <c r="J132" s="18">
        <f>J131+J130+J129+J128+J127+J126+J125+J117+J116+J115+J114+J113+J112+J111+J110+J109+J108+J107+J106+J97+J96+J95+J94+J93+J92+J91+J90+J89+J88+J87+J86+J76+J75</f>
        <v>59.32</v>
      </c>
      <c r="K132" s="18">
        <f>K131+K130+K129+K128+K127+K126+K125+K117+K116+K115+K114+K113+K112+K111+K110+K109+K108+K107+K106+K97+K96+K95+K94+K93+K92+K91+K90+K89+K88+K87+K86+K76+K75</f>
        <v>0</v>
      </c>
      <c r="L132" s="18">
        <f>L131+L130+L129+L128+L127+L126+L125+L117+L116+L115+L114+L113+L112+L111+L110+L109+L108+L107+L106+L97+L96+L95+L94+L93+L92+L91+L90+L89+L88+L87+L86+L76+L75</f>
        <v>3739.5600000000009</v>
      </c>
      <c r="M132" s="17"/>
    </row>
    <row r="133" spans="1:13" x14ac:dyDescent="0.25">
      <c r="A133" s="93" t="s">
        <v>60</v>
      </c>
      <c r="B133" s="94"/>
      <c r="C133" s="95"/>
      <c r="D133" s="18">
        <f>D132+D74+D68+D18+D11+D9</f>
        <v>15386.51</v>
      </c>
      <c r="E133" s="18">
        <f>E132+E74+E68+E18+E11+E9</f>
        <v>18331.93</v>
      </c>
      <c r="F133" s="18">
        <f>F132+F74+F68+F18+F11+F9</f>
        <v>29257.4</v>
      </c>
      <c r="G133" s="18">
        <f>G132+G74+G68+G18+G11+G9</f>
        <v>62975.839999999997</v>
      </c>
      <c r="H133" s="18">
        <f>H132</f>
        <v>6730.71</v>
      </c>
      <c r="I133" s="18">
        <f>I132+I74+I68+I18+I11+I9</f>
        <v>12934.95</v>
      </c>
      <c r="J133" s="18">
        <f>J132+J74+J68+J18+J11+J9</f>
        <v>1902.32</v>
      </c>
      <c r="K133" s="18">
        <f>K132+K74+K68+K18+K11+K9</f>
        <v>4600</v>
      </c>
      <c r="L133" s="18">
        <f>L132+L74+L68+L18+L11+L9</f>
        <v>19437.270000000004</v>
      </c>
      <c r="M133" s="17"/>
    </row>
  </sheetData>
  <mergeCells count="122">
    <mergeCell ref="L81:L83"/>
    <mergeCell ref="M81:M83"/>
    <mergeCell ref="D82:E82"/>
    <mergeCell ref="F82:F83"/>
    <mergeCell ref="I82:J82"/>
    <mergeCell ref="K82:K83"/>
    <mergeCell ref="A12:A17"/>
    <mergeCell ref="A64:A67"/>
    <mergeCell ref="A84:A97"/>
    <mergeCell ref="A68:B68"/>
    <mergeCell ref="A44:A56"/>
    <mergeCell ref="A26:A35"/>
    <mergeCell ref="A74:B74"/>
    <mergeCell ref="A69:A73"/>
    <mergeCell ref="A75:A76"/>
    <mergeCell ref="M41:M43"/>
    <mergeCell ref="D42:E42"/>
    <mergeCell ref="D61:F61"/>
    <mergeCell ref="G61:G63"/>
    <mergeCell ref="A1:M1"/>
    <mergeCell ref="A2:M2"/>
    <mergeCell ref="A20:M20"/>
    <mergeCell ref="A21:M21"/>
    <mergeCell ref="A38:M38"/>
    <mergeCell ref="A39:M39"/>
    <mergeCell ref="C41:C43"/>
    <mergeCell ref="D41:F41"/>
    <mergeCell ref="G41:G43"/>
    <mergeCell ref="I23:K23"/>
    <mergeCell ref="H41:H43"/>
    <mergeCell ref="A11:B11"/>
    <mergeCell ref="A7:A8"/>
    <mergeCell ref="A9:B9"/>
    <mergeCell ref="A23:A25"/>
    <mergeCell ref="L23:L25"/>
    <mergeCell ref="M23:M25"/>
    <mergeCell ref="D24:E24"/>
    <mergeCell ref="D23:F23"/>
    <mergeCell ref="A4:A6"/>
    <mergeCell ref="B4:B6"/>
    <mergeCell ref="C4:C6"/>
    <mergeCell ref="D4:F4"/>
    <mergeCell ref="G4:G6"/>
    <mergeCell ref="A133:C133"/>
    <mergeCell ref="L122:L124"/>
    <mergeCell ref="A132:C132"/>
    <mergeCell ref="C23:C25"/>
    <mergeCell ref="B23:B25"/>
    <mergeCell ref="I41:K41"/>
    <mergeCell ref="A101:A103"/>
    <mergeCell ref="B101:B103"/>
    <mergeCell ref="C101:C103"/>
    <mergeCell ref="D101:F101"/>
    <mergeCell ref="G101:G103"/>
    <mergeCell ref="H101:H103"/>
    <mergeCell ref="A99:M99"/>
    <mergeCell ref="A120:M120"/>
    <mergeCell ref="D81:F81"/>
    <mergeCell ref="A78:M78"/>
    <mergeCell ref="A79:M79"/>
    <mergeCell ref="A81:A83"/>
    <mergeCell ref="B81:B83"/>
    <mergeCell ref="C81:C83"/>
    <mergeCell ref="I101:K101"/>
    <mergeCell ref="G81:G83"/>
    <mergeCell ref="H81:H83"/>
    <mergeCell ref="I81:K81"/>
    <mergeCell ref="H4:H6"/>
    <mergeCell ref="G23:G25"/>
    <mergeCell ref="H23:H25"/>
    <mergeCell ref="F24:F25"/>
    <mergeCell ref="I24:J24"/>
    <mergeCell ref="K24:K25"/>
    <mergeCell ref="A18:B18"/>
    <mergeCell ref="I4:K4"/>
    <mergeCell ref="L4:L6"/>
    <mergeCell ref="M4:M6"/>
    <mergeCell ref="D5:E5"/>
    <mergeCell ref="F5:F6"/>
    <mergeCell ref="I5:J5"/>
    <mergeCell ref="K5:K6"/>
    <mergeCell ref="H61:H63"/>
    <mergeCell ref="I61:K61"/>
    <mergeCell ref="L61:L63"/>
    <mergeCell ref="M61:M63"/>
    <mergeCell ref="D62:E62"/>
    <mergeCell ref="F62:F63"/>
    <mergeCell ref="I62:J62"/>
    <mergeCell ref="K62:K63"/>
    <mergeCell ref="A59:M59"/>
    <mergeCell ref="A61:A63"/>
    <mergeCell ref="B61:B63"/>
    <mergeCell ref="F42:F43"/>
    <mergeCell ref="I42:J42"/>
    <mergeCell ref="K42:K43"/>
    <mergeCell ref="B41:B43"/>
    <mergeCell ref="A41:A43"/>
    <mergeCell ref="A58:M58"/>
    <mergeCell ref="C61:C63"/>
    <mergeCell ref="L41:L43"/>
    <mergeCell ref="A125:A131"/>
    <mergeCell ref="L101:L103"/>
    <mergeCell ref="M101:M103"/>
    <mergeCell ref="D102:E102"/>
    <mergeCell ref="F102:F103"/>
    <mergeCell ref="I102:J102"/>
    <mergeCell ref="K102:K103"/>
    <mergeCell ref="A98:M98"/>
    <mergeCell ref="A122:A124"/>
    <mergeCell ref="B122:B124"/>
    <mergeCell ref="C122:C124"/>
    <mergeCell ref="M122:M124"/>
    <mergeCell ref="D123:E123"/>
    <mergeCell ref="F123:F124"/>
    <mergeCell ref="I123:J123"/>
    <mergeCell ref="K123:K124"/>
    <mergeCell ref="D122:F122"/>
    <mergeCell ref="G122:G124"/>
    <mergeCell ref="H122:H124"/>
    <mergeCell ref="I122:K122"/>
    <mergeCell ref="A119:M119"/>
    <mergeCell ref="A104:A117"/>
  </mergeCells>
  <printOptions horizontalCentered="1"/>
  <pageMargins left="0.27559055118110237" right="0.27559055118110237" top="0.74803149606299213" bottom="0.6692913385826772" header="0.51181102362204722" footer="0.31496062992125984"/>
  <pageSetup paperSize="9" scale="90" firstPageNumber="298" orientation="landscape" useFirstPageNumber="1" r:id="rId1"/>
  <headerFooter>
    <oddHeader>&amp;C&amp;"Times New Roman,Regular"&amp;12&amp;P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 a&amp;e</dc:creator>
  <cp:lastModifiedBy>Four</cp:lastModifiedBy>
  <cp:lastPrinted>2025-01-04T06:45:03Z</cp:lastPrinted>
  <dcterms:created xsi:type="dcterms:W3CDTF">2020-11-04T06:33:55Z</dcterms:created>
  <dcterms:modified xsi:type="dcterms:W3CDTF">2025-01-04T10:06:14Z</dcterms:modified>
</cp:coreProperties>
</file>