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our\Desktop\Finance Accounts 2023-24 vol II\Part I\"/>
    </mc:Choice>
  </mc:AlternateContent>
  <bookViews>
    <workbookView xWindow="-105" yWindow="-105" windowWidth="19425" windowHeight="10305"/>
  </bookViews>
  <sheets>
    <sheet name="Sheet1" sheetId="1" r:id="rId1"/>
    <sheet name="Sheet3" sheetId="3" r:id="rId2"/>
  </sheets>
  <calcPr calcId="152511"/>
</workbook>
</file>

<file path=xl/calcChain.xml><?xml version="1.0" encoding="utf-8"?>
<calcChain xmlns="http://schemas.openxmlformats.org/spreadsheetml/2006/main">
  <c r="G326" i="1" l="1"/>
  <c r="G252" i="1"/>
  <c r="G244" i="1"/>
  <c r="G227" i="1"/>
  <c r="G178" i="1"/>
  <c r="G170" i="1"/>
  <c r="G149" i="1"/>
  <c r="G123" i="1"/>
  <c r="G90" i="1"/>
  <c r="G71" i="1"/>
  <c r="G49" i="1"/>
  <c r="G21" i="1"/>
  <c r="G270" i="1"/>
  <c r="G184" i="1" l="1"/>
  <c r="G179" i="1" l="1"/>
  <c r="G255" i="1"/>
  <c r="G60" i="1"/>
  <c r="G11" i="1"/>
  <c r="G327" i="1" l="1"/>
  <c r="G150" i="1"/>
  <c r="G328" i="1" l="1"/>
</calcChain>
</file>

<file path=xl/sharedStrings.xml><?xml version="1.0" encoding="utf-8"?>
<sst xmlns="http://schemas.openxmlformats.org/spreadsheetml/2006/main" count="874" uniqueCount="129">
  <si>
    <t>Name of the concern</t>
  </si>
  <si>
    <t>Sl. No</t>
  </si>
  <si>
    <t>Type</t>
  </si>
  <si>
    <t>Number of shares</t>
  </si>
  <si>
    <t>Details of investment</t>
  </si>
  <si>
    <t>Face value of each share</t>
  </si>
  <si>
    <t>Amount invested</t>
  </si>
  <si>
    <t>Remarks</t>
  </si>
  <si>
    <t>A</t>
  </si>
  <si>
    <t>Statutory Corporations</t>
  </si>
  <si>
    <t>Total (A) Statutory Corporations</t>
  </si>
  <si>
    <t>B.</t>
  </si>
  <si>
    <t>(a)</t>
  </si>
  <si>
    <t>Equity</t>
  </si>
  <si>
    <t>Shares Capital</t>
  </si>
  <si>
    <t>Nagaland Sugar Mills Co. Ltd. Dimapur Investment in (1) Sugar Mill</t>
  </si>
  <si>
    <t>1999-2000</t>
  </si>
  <si>
    <t>Distilery Project</t>
  </si>
  <si>
    <t>Total (B) Government Companies</t>
  </si>
  <si>
    <t>C</t>
  </si>
  <si>
    <t>Joint Stock Companies</t>
  </si>
  <si>
    <t>Nagaland Forest Products Ltd. Tizit</t>
  </si>
  <si>
    <t>Total (C ) Joint Stock Companies</t>
  </si>
  <si>
    <t>D</t>
  </si>
  <si>
    <t>Nagaland State Co-operative Bank Ltd.</t>
  </si>
  <si>
    <t>Other Credit Co-operatives (297)</t>
  </si>
  <si>
    <t>GRAND TOTAL</t>
  </si>
  <si>
    <t>(b)</t>
  </si>
  <si>
    <t>Ordinary shares</t>
  </si>
  <si>
    <t>Farming Co-operative</t>
  </si>
  <si>
    <t>Warehousing and Marketing Co-operative</t>
  </si>
  <si>
    <t>Consumers Co-operative (28)</t>
  </si>
  <si>
    <t xml:space="preserve"> Other Co-operatives</t>
  </si>
  <si>
    <t>Investments in General Financial and trading Institutions (1) Investment in Rural Development Bank</t>
  </si>
  <si>
    <t>Nagaland Industrial Development Corporation Ltd. Dimapur</t>
  </si>
  <si>
    <t>Industrial Co-operative</t>
  </si>
  <si>
    <t xml:space="preserve">Government Companies </t>
  </si>
  <si>
    <t>(i)</t>
  </si>
  <si>
    <t>(ii)</t>
  </si>
  <si>
    <t>(vii)</t>
  </si>
  <si>
    <t>(iii)</t>
  </si>
  <si>
    <t>(iv)</t>
  </si>
  <si>
    <t>(vi)</t>
  </si>
  <si>
    <t>(v)</t>
  </si>
  <si>
    <t>Nagaland Pulp and Paper Company Ltd. Tuli (Subsidiary Company of the Hindustan Paper Corporation Ltd.)</t>
  </si>
  <si>
    <t>State Mineral Development Corporations Kohima</t>
  </si>
  <si>
    <t xml:space="preserve">Public Sector and other Undertakings </t>
  </si>
  <si>
    <t>19. DETAILED STATEMENT OF INVESTMENTS OF THE GOVERNMENT</t>
  </si>
  <si>
    <t>19. DETAILED STATEMENT OF INVESTMENTS OF THE GOVERNMENT - Contd.</t>
  </si>
  <si>
    <t>19. DETAILED STATEMENT OF INVESTMENTS OF THE GOVERNMENT  - Contd.</t>
  </si>
  <si>
    <t>1984-85</t>
  </si>
  <si>
    <t>1985-86</t>
  </si>
  <si>
    <t>1986-87</t>
  </si>
  <si>
    <t>1988-89</t>
  </si>
  <si>
    <t>1989-90</t>
  </si>
  <si>
    <t>1983-84</t>
  </si>
  <si>
    <t>1976-77</t>
  </si>
  <si>
    <t>1982-83</t>
  </si>
  <si>
    <t>1987-88</t>
  </si>
  <si>
    <t>1990-91</t>
  </si>
  <si>
    <t>1991-92</t>
  </si>
  <si>
    <t>1992-93</t>
  </si>
  <si>
    <t>1993-94</t>
  </si>
  <si>
    <t>1995-96</t>
  </si>
  <si>
    <t>1996-97</t>
  </si>
  <si>
    <t>1997-98</t>
  </si>
  <si>
    <t>2000-01</t>
  </si>
  <si>
    <t>2001-02</t>
  </si>
  <si>
    <t>1975-76
 to
1978-79</t>
  </si>
  <si>
    <t>1972-73
to 
1977-78</t>
  </si>
  <si>
    <t>1985-86
  to      
1986-87</t>
  </si>
  <si>
    <t>2005-06</t>
  </si>
  <si>
    <t>1979-80
to
1983-84</t>
  </si>
  <si>
    <t>1998-99</t>
  </si>
  <si>
    <t>2003-04</t>
  </si>
  <si>
    <t>2006-07</t>
  </si>
  <si>
    <t>2007-08</t>
  </si>
  <si>
    <t>2008-09</t>
  </si>
  <si>
    <t>2012-13</t>
  </si>
  <si>
    <t>2013-14</t>
  </si>
  <si>
    <t>2014-15</t>
  </si>
  <si>
    <t>2015-16</t>
  </si>
  <si>
    <t>2016-17</t>
  </si>
  <si>
    <t>2017-18</t>
  </si>
  <si>
    <t>2002-03</t>
  </si>
  <si>
    <t>2004-05</t>
  </si>
  <si>
    <t>1971-72</t>
  </si>
  <si>
    <t>1972-73</t>
  </si>
  <si>
    <t>1973-74
to
1976-77</t>
  </si>
  <si>
    <t>1984-85
to
1986-87</t>
  </si>
  <si>
    <t>1972-73
to
1981-82</t>
  </si>
  <si>
    <t>1976-77
to
1984-85</t>
  </si>
  <si>
    <t>1967-68 
to          
1979-80</t>
  </si>
  <si>
    <t>1980-81</t>
  </si>
  <si>
    <t>1981-82</t>
  </si>
  <si>
    <t>1967-68
 to          
1974-75</t>
  </si>
  <si>
    <t>1967-68</t>
  </si>
  <si>
    <t>1968-69 
to
1979-80</t>
  </si>
  <si>
    <t>1974-75</t>
  </si>
  <si>
    <t>1966-67
to
1976-77</t>
  </si>
  <si>
    <t>1979-80</t>
  </si>
  <si>
    <t>1994-95</t>
  </si>
  <si>
    <t>2010-11</t>
  </si>
  <si>
    <r>
      <t>(</t>
    </r>
    <r>
      <rPr>
        <sz val="12"/>
        <rFont val="Rupee Foradian"/>
        <family val="2"/>
      </rPr>
      <t>` i</t>
    </r>
    <r>
      <rPr>
        <sz val="12"/>
        <rFont val="Times New Roman"/>
        <family val="1"/>
      </rPr>
      <t>n lakh)</t>
    </r>
  </si>
  <si>
    <r>
      <t xml:space="preserve"> (</t>
    </r>
    <r>
      <rPr>
        <sz val="12"/>
        <rFont val="Rupee Foradian"/>
        <family val="2"/>
      </rPr>
      <t>` i</t>
    </r>
    <r>
      <rPr>
        <sz val="12"/>
        <rFont val="Times New Roman"/>
        <family val="1"/>
      </rPr>
      <t>n lakh)</t>
    </r>
  </si>
  <si>
    <t>2018-19</t>
  </si>
  <si>
    <t>(c )</t>
  </si>
  <si>
    <t>2019-20</t>
  </si>
  <si>
    <t xml:space="preserve">1970-71 </t>
  </si>
  <si>
    <t>Dividend received and credited to Government during the year</t>
  </si>
  <si>
    <t>Dividend declared but not credited to Government account</t>
  </si>
  <si>
    <t>2020-21</t>
  </si>
  <si>
    <t>Nagaland Handloom and Handicrafts Development Corporation Ltd. Dimapur</t>
  </si>
  <si>
    <t>Nagaland Industrial Raw Materials and Supply Corporation Ltd., Dimapur</t>
  </si>
  <si>
    <r>
      <t xml:space="preserve">Co-operative Bank, Societies, </t>
    </r>
    <r>
      <rPr>
        <b/>
        <i/>
        <sz val="12"/>
        <rFont val="Times New Roman"/>
        <family val="1"/>
      </rPr>
      <t>etc.</t>
    </r>
  </si>
  <si>
    <t>2009-10</t>
  </si>
  <si>
    <t>2011-12</t>
  </si>
  <si>
    <r>
      <t xml:space="preserve">Total (D) - Co-operative Bank Societies </t>
    </r>
    <r>
      <rPr>
        <b/>
        <i/>
        <sz val="12"/>
        <rFont val="Times New Roman"/>
        <family val="1"/>
      </rPr>
      <t>etc.</t>
    </r>
  </si>
  <si>
    <t>Section - 1: Details of Investments upto 2023-24</t>
  </si>
  <si>
    <t>Information awaited from the Government (July 2024).</t>
  </si>
  <si>
    <t>Information regarding cumulative profit/loss bad debt and net worth of the "Society" is awaited (July 2024).</t>
  </si>
  <si>
    <t>Institution-wise information is awaited from the Government (July 2024).</t>
  </si>
  <si>
    <t>2021-22</t>
  </si>
  <si>
    <t xml:space="preserve"> </t>
  </si>
  <si>
    <t>1999-00</t>
  </si>
  <si>
    <t>1966-67</t>
  </si>
  <si>
    <t>493.68 (c )</t>
  </si>
  <si>
    <r>
      <rPr>
        <b/>
        <i/>
        <sz val="12"/>
        <rFont val="Times New Roman"/>
        <family val="1"/>
      </rPr>
      <t>Per cent</t>
    </r>
    <r>
      <rPr>
        <b/>
        <sz val="12"/>
        <rFont val="Times New Roman"/>
        <family val="1"/>
      </rPr>
      <t xml:space="preserve"> of Government invested to the total paid-up capital (b)</t>
    </r>
  </si>
  <si>
    <t>Year (s) of Investment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</si>
</sst>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sz val="12"/>
      <name val="Rupee Foradian"/>
      <family val="2"/>
    </font>
    <font>
      <b/>
      <sz val="9"/>
      <name val="Times New Roman"/>
      <family val="1"/>
    </font>
    <font>
      <sz val="9"/>
      <name val="Times New Roman"/>
      <family val="1"/>
    </font>
    <font>
      <b/>
      <i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4">
    <xf numFmtId="0" fontId="0" fillId="0" borderId="0" xfId="0"/>
    <xf numFmtId="0" fontId="3" fillId="0" borderId="0" xfId="0" applyFont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4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3" fillId="0" borderId="3" xfId="0" applyFont="1" applyBorder="1" applyAlignment="1">
      <alignment horizontal="left" vertical="top"/>
    </xf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/>
    </xf>
    <xf numFmtId="4" fontId="4" fillId="0" borderId="0" xfId="0" applyNumberFormat="1" applyFont="1" applyAlignment="1">
      <alignment vertical="top"/>
    </xf>
    <xf numFmtId="0" fontId="4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3" fillId="0" borderId="0" xfId="0" applyFont="1" applyAlignment="1">
      <alignment horizontal="left" vertical="top"/>
    </xf>
    <xf numFmtId="2" fontId="3" fillId="0" borderId="2" xfId="0" applyNumberFormat="1" applyFont="1" applyBorder="1" applyAlignment="1">
      <alignment vertical="top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center" vertical="top"/>
    </xf>
    <xf numFmtId="17" fontId="9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4" fontId="4" fillId="0" borderId="2" xfId="0" applyNumberFormat="1" applyFont="1" applyBorder="1" applyAlignment="1">
      <alignment vertical="top"/>
    </xf>
    <xf numFmtId="4" fontId="4" fillId="0" borderId="0" xfId="1" applyNumberFormat="1" applyFont="1" applyFill="1" applyAlignment="1">
      <alignment horizontal="right" vertical="top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2" fontId="4" fillId="0" borderId="0" xfId="0" applyNumberFormat="1" applyFont="1" applyFill="1" applyAlignment="1">
      <alignment vertical="top"/>
    </xf>
    <xf numFmtId="0" fontId="4" fillId="0" borderId="0" xfId="0" applyFont="1" applyFill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right" vertical="top"/>
    </xf>
    <xf numFmtId="4" fontId="3" fillId="0" borderId="0" xfId="0" applyNumberFormat="1" applyFont="1" applyFill="1" applyAlignment="1">
      <alignment horizontal="right" vertical="top"/>
    </xf>
    <xf numFmtId="4" fontId="4" fillId="0" borderId="0" xfId="0" applyNumberFormat="1" applyFont="1" applyFill="1" applyAlignment="1">
      <alignment horizontal="right" vertical="top"/>
    </xf>
    <xf numFmtId="2" fontId="3" fillId="0" borderId="0" xfId="0" applyNumberFormat="1" applyFont="1" applyFill="1" applyAlignment="1">
      <alignment vertical="top"/>
    </xf>
    <xf numFmtId="2" fontId="3" fillId="0" borderId="0" xfId="0" applyNumberFormat="1" applyFont="1" applyFill="1" applyAlignment="1">
      <alignment horizontal="center" vertical="top" wrapText="1"/>
    </xf>
    <xf numFmtId="4" fontId="4" fillId="0" borderId="0" xfId="0" applyNumberFormat="1" applyFont="1" applyFill="1" applyAlignment="1">
      <alignment vertical="top"/>
    </xf>
    <xf numFmtId="0" fontId="5" fillId="0" borderId="0" xfId="0" applyFont="1" applyFill="1" applyAlignment="1">
      <alignment horizontal="right" vertical="top" wrapText="1"/>
    </xf>
    <xf numFmtId="164" fontId="3" fillId="0" borderId="0" xfId="1" applyFont="1" applyFill="1" applyBorder="1" applyAlignment="1">
      <alignment horizontal="right" vertical="top"/>
    </xf>
    <xf numFmtId="4" fontId="3" fillId="0" borderId="2" xfId="1" applyNumberFormat="1" applyFont="1" applyFill="1" applyBorder="1" applyAlignment="1">
      <alignment horizontal="right" vertical="top"/>
    </xf>
    <xf numFmtId="2" fontId="3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vertical="top"/>
    </xf>
    <xf numFmtId="4" fontId="3" fillId="0" borderId="0" xfId="1" applyNumberFormat="1" applyFont="1" applyFill="1" applyBorder="1" applyAlignment="1">
      <alignment horizontal="right" vertical="top"/>
    </xf>
    <xf numFmtId="164" fontId="4" fillId="0" borderId="0" xfId="1" applyFont="1" applyFill="1" applyAlignment="1">
      <alignment vertical="top"/>
    </xf>
    <xf numFmtId="4" fontId="4" fillId="0" borderId="0" xfId="1" applyNumberFormat="1" applyFont="1" applyFill="1" applyAlignment="1">
      <alignment vertical="top"/>
    </xf>
    <xf numFmtId="4" fontId="3" fillId="0" borderId="2" xfId="1" applyNumberFormat="1" applyFont="1" applyFill="1" applyBorder="1" applyAlignment="1">
      <alignment vertical="top"/>
    </xf>
    <xf numFmtId="4" fontId="3" fillId="0" borderId="0" xfId="1" applyNumberFormat="1" applyFont="1" applyFill="1" applyBorder="1" applyAlignment="1">
      <alignment vertical="top"/>
    </xf>
    <xf numFmtId="2" fontId="5" fillId="0" borderId="0" xfId="0" applyNumberFormat="1" applyFont="1" applyFill="1" applyAlignment="1">
      <alignment vertical="top"/>
    </xf>
    <xf numFmtId="164" fontId="3" fillId="0" borderId="0" xfId="1" applyFont="1" applyFill="1" applyBorder="1" applyAlignment="1">
      <alignment vertical="top"/>
    </xf>
    <xf numFmtId="164" fontId="4" fillId="0" borderId="0" xfId="1" applyFont="1" applyFill="1" applyAlignment="1">
      <alignment horizontal="right" vertical="top"/>
    </xf>
    <xf numFmtId="2" fontId="9" fillId="0" borderId="0" xfId="0" applyNumberFormat="1" applyFont="1" applyFill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3" xfId="0" applyFont="1" applyBorder="1" applyAlignment="1">
      <alignment horizontal="left" vertical="top"/>
    </xf>
    <xf numFmtId="0" fontId="4" fillId="0" borderId="1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right" vertical="top"/>
    </xf>
    <xf numFmtId="0" fontId="9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4" fontId="4" fillId="0" borderId="0" xfId="0" applyNumberFormat="1" applyFont="1" applyFill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2" xfId="0" applyFont="1" applyBorder="1" applyAlignment="1">
      <alignment horizontal="right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2"/>
  <sheetViews>
    <sheetView tabSelected="1" view="pageLayout" topLeftCell="A304" zoomScaleNormal="100" zoomScaleSheetLayoutView="100" workbookViewId="0">
      <selection activeCell="C336" sqref="C336"/>
    </sheetView>
  </sheetViews>
  <sheetFormatPr defaultColWidth="8.85546875" defaultRowHeight="15.75" x14ac:dyDescent="0.2"/>
  <cols>
    <col min="1" max="1" width="6.85546875" style="6" customWidth="1"/>
    <col min="2" max="2" width="27" style="12" customWidth="1"/>
    <col min="3" max="3" width="13.28515625" style="20" customWidth="1"/>
    <col min="4" max="4" width="10.7109375" style="20" customWidth="1"/>
    <col min="5" max="5" width="8.7109375" style="20" customWidth="1"/>
    <col min="6" max="6" width="9.85546875" style="20" customWidth="1"/>
    <col min="7" max="7" width="12.42578125" style="61" customWidth="1"/>
    <col min="8" max="9" width="13.85546875" style="12" customWidth="1"/>
    <col min="10" max="10" width="13.28515625" style="12" customWidth="1"/>
    <col min="11" max="11" width="10.140625" style="12" customWidth="1"/>
    <col min="12" max="16384" width="8.85546875" style="12"/>
  </cols>
  <sheetData>
    <row r="1" spans="1:11" ht="18" customHeight="1" x14ac:dyDescent="0.2">
      <c r="A1" s="76" t="s">
        <v>47</v>
      </c>
      <c r="B1" s="76"/>
      <c r="C1" s="76"/>
      <c r="D1" s="76"/>
      <c r="E1" s="76"/>
      <c r="F1" s="76"/>
      <c r="G1" s="76"/>
      <c r="H1" s="76"/>
      <c r="I1" s="76"/>
      <c r="J1" s="76"/>
      <c r="K1" s="76"/>
    </row>
    <row r="2" spans="1:11" x14ac:dyDescent="0.2">
      <c r="A2" s="68" t="s">
        <v>118</v>
      </c>
      <c r="B2" s="68"/>
      <c r="C2" s="68"/>
      <c r="D2" s="68"/>
      <c r="E2" s="68"/>
      <c r="F2" s="68"/>
      <c r="G2" s="68"/>
      <c r="H2" s="68"/>
      <c r="I2" s="68"/>
      <c r="J2" s="68"/>
      <c r="K2" s="68"/>
    </row>
    <row r="3" spans="1:11" ht="14.25" customHeight="1" x14ac:dyDescent="0.2">
      <c r="A3" s="75" t="s">
        <v>103</v>
      </c>
      <c r="B3" s="75"/>
      <c r="C3" s="75"/>
      <c r="D3" s="75"/>
      <c r="E3" s="75"/>
      <c r="F3" s="75"/>
      <c r="G3" s="75"/>
      <c r="H3" s="75"/>
      <c r="I3" s="75"/>
      <c r="J3" s="75"/>
      <c r="K3" s="75"/>
    </row>
    <row r="4" spans="1:11" ht="25.5" customHeight="1" x14ac:dyDescent="0.2">
      <c r="A4" s="66" t="s">
        <v>1</v>
      </c>
      <c r="B4" s="66" t="s">
        <v>0</v>
      </c>
      <c r="C4" s="66" t="s">
        <v>128</v>
      </c>
      <c r="D4" s="70" t="s">
        <v>4</v>
      </c>
      <c r="E4" s="70"/>
      <c r="F4" s="70"/>
      <c r="G4" s="71" t="s">
        <v>6</v>
      </c>
      <c r="H4" s="66" t="s">
        <v>127</v>
      </c>
      <c r="I4" s="66" t="s">
        <v>109</v>
      </c>
      <c r="J4" s="66" t="s">
        <v>110</v>
      </c>
      <c r="K4" s="66" t="s">
        <v>7</v>
      </c>
    </row>
    <row r="5" spans="1:11" ht="71.45" customHeight="1" x14ac:dyDescent="0.2">
      <c r="A5" s="67"/>
      <c r="B5" s="67"/>
      <c r="C5" s="67"/>
      <c r="D5" s="65" t="s">
        <v>2</v>
      </c>
      <c r="E5" s="65" t="s">
        <v>3</v>
      </c>
      <c r="F5" s="65" t="s">
        <v>5</v>
      </c>
      <c r="G5" s="72"/>
      <c r="H5" s="67"/>
      <c r="I5" s="67"/>
      <c r="J5" s="67"/>
      <c r="K5" s="67"/>
    </row>
    <row r="6" spans="1:11" s="3" customFormat="1" x14ac:dyDescent="0.2">
      <c r="A6" s="1"/>
      <c r="C6" s="11"/>
      <c r="D6" s="11"/>
      <c r="E6" s="11"/>
      <c r="F6" s="11"/>
      <c r="G6" s="43"/>
    </row>
    <row r="7" spans="1:11" s="3" customFormat="1" x14ac:dyDescent="0.2">
      <c r="A7" s="1" t="s">
        <v>8</v>
      </c>
      <c r="B7" s="13" t="s">
        <v>9</v>
      </c>
      <c r="C7" s="73"/>
      <c r="D7" s="73"/>
      <c r="E7" s="73"/>
      <c r="F7" s="73"/>
      <c r="G7" s="73"/>
      <c r="H7" s="73"/>
      <c r="I7" s="73"/>
      <c r="J7" s="73"/>
      <c r="K7" s="73"/>
    </row>
    <row r="8" spans="1:11" s="3" customFormat="1" x14ac:dyDescent="0.2">
      <c r="A8" s="1"/>
      <c r="C8" s="9"/>
      <c r="D8" s="9"/>
      <c r="E8" s="9"/>
      <c r="F8" s="9"/>
      <c r="G8" s="44"/>
      <c r="H8" s="9"/>
      <c r="I8" s="9"/>
      <c r="J8" s="9"/>
      <c r="K8" s="9"/>
    </row>
    <row r="9" spans="1:11" s="3" customFormat="1" x14ac:dyDescent="0.2">
      <c r="A9" s="1" t="s">
        <v>37</v>
      </c>
      <c r="B9" s="80" t="s">
        <v>33</v>
      </c>
      <c r="C9" s="73" t="s">
        <v>55</v>
      </c>
      <c r="D9" s="73" t="s">
        <v>14</v>
      </c>
      <c r="E9" s="73">
        <v>3750</v>
      </c>
      <c r="F9" s="73">
        <v>100</v>
      </c>
      <c r="G9" s="81">
        <v>3.75</v>
      </c>
      <c r="H9" s="80"/>
      <c r="I9" s="80"/>
      <c r="J9" s="80"/>
      <c r="K9" s="80"/>
    </row>
    <row r="10" spans="1:11" s="3" customFormat="1" ht="57.75" customHeight="1" x14ac:dyDescent="0.2">
      <c r="A10" s="1"/>
      <c r="B10" s="82"/>
      <c r="C10" s="73"/>
      <c r="D10" s="73"/>
      <c r="E10" s="73"/>
      <c r="F10" s="73"/>
      <c r="G10" s="81"/>
      <c r="H10" s="80"/>
      <c r="I10" s="80"/>
      <c r="J10" s="80"/>
      <c r="K10" s="80"/>
    </row>
    <row r="11" spans="1:11" s="11" customFormat="1" x14ac:dyDescent="0.2">
      <c r="A11" s="2"/>
      <c r="B11" s="78" t="s">
        <v>10</v>
      </c>
      <c r="C11" s="78"/>
      <c r="D11" s="78"/>
      <c r="E11" s="78"/>
      <c r="F11" s="78"/>
      <c r="G11" s="45">
        <f>G9</f>
        <v>3.75</v>
      </c>
      <c r="H11" s="2"/>
      <c r="I11" s="2"/>
      <c r="J11" s="2"/>
      <c r="K11" s="2"/>
    </row>
    <row r="12" spans="1:11" s="11" customFormat="1" x14ac:dyDescent="0.2">
      <c r="A12" s="1"/>
      <c r="B12" s="14"/>
      <c r="C12" s="1"/>
      <c r="D12" s="1"/>
      <c r="E12" s="1"/>
      <c r="F12" s="1"/>
      <c r="G12" s="46"/>
      <c r="H12" s="1"/>
      <c r="I12" s="1"/>
      <c r="J12" s="1"/>
      <c r="K12" s="1"/>
    </row>
    <row r="13" spans="1:11" s="11" customFormat="1" x14ac:dyDescent="0.2">
      <c r="A13" s="1" t="s">
        <v>11</v>
      </c>
      <c r="B13" s="77" t="s">
        <v>36</v>
      </c>
      <c r="C13" s="77"/>
      <c r="D13" s="1"/>
      <c r="E13" s="1"/>
      <c r="F13" s="1"/>
      <c r="G13" s="46"/>
      <c r="H13" s="1"/>
      <c r="I13" s="1"/>
      <c r="J13" s="1"/>
      <c r="K13" s="1"/>
    </row>
    <row r="14" spans="1:11" s="3" customFormat="1" x14ac:dyDescent="0.2">
      <c r="A14" s="1" t="s">
        <v>37</v>
      </c>
      <c r="B14" s="69" t="s">
        <v>34</v>
      </c>
      <c r="C14" s="9" t="s">
        <v>108</v>
      </c>
      <c r="D14" s="9" t="s">
        <v>12</v>
      </c>
      <c r="E14" s="9" t="s">
        <v>12</v>
      </c>
      <c r="F14" s="9" t="s">
        <v>12</v>
      </c>
      <c r="G14" s="47">
        <v>45.36</v>
      </c>
    </row>
    <row r="15" spans="1:11" s="3" customFormat="1" x14ac:dyDescent="0.2">
      <c r="A15" s="1"/>
      <c r="B15" s="69"/>
      <c r="C15" s="11" t="s">
        <v>55</v>
      </c>
      <c r="D15" s="11" t="s">
        <v>13</v>
      </c>
      <c r="E15" s="11">
        <v>531388</v>
      </c>
      <c r="F15" s="11">
        <v>100</v>
      </c>
      <c r="G15" s="47">
        <v>531.39</v>
      </c>
    </row>
    <row r="16" spans="1:11" s="3" customFormat="1" ht="17.25" customHeight="1" x14ac:dyDescent="0.2">
      <c r="A16" s="1"/>
      <c r="B16" s="69"/>
      <c r="C16" s="11" t="s">
        <v>50</v>
      </c>
      <c r="D16" s="11" t="s">
        <v>12</v>
      </c>
      <c r="E16" s="11" t="s">
        <v>12</v>
      </c>
      <c r="F16" s="11" t="s">
        <v>12</v>
      </c>
      <c r="G16" s="47">
        <v>20</v>
      </c>
    </row>
    <row r="17" spans="1:11" s="3" customFormat="1" ht="17.25" customHeight="1" x14ac:dyDescent="0.2">
      <c r="A17" s="1"/>
      <c r="B17" s="69"/>
      <c r="C17" s="11" t="s">
        <v>51</v>
      </c>
      <c r="D17" s="11" t="s">
        <v>12</v>
      </c>
      <c r="E17" s="11" t="s">
        <v>12</v>
      </c>
      <c r="F17" s="11" t="s">
        <v>12</v>
      </c>
      <c r="G17" s="47">
        <v>50</v>
      </c>
    </row>
    <row r="18" spans="1:11" s="3" customFormat="1" ht="17.25" customHeight="1" x14ac:dyDescent="0.2">
      <c r="A18" s="1"/>
      <c r="B18" s="69"/>
      <c r="C18" s="11" t="s">
        <v>52</v>
      </c>
      <c r="D18" s="11" t="s">
        <v>13</v>
      </c>
      <c r="E18" s="11">
        <v>11262</v>
      </c>
      <c r="F18" s="11">
        <v>1000</v>
      </c>
      <c r="G18" s="47">
        <v>112.62</v>
      </c>
    </row>
    <row r="19" spans="1:11" s="3" customFormat="1" ht="17.25" customHeight="1" x14ac:dyDescent="0.2">
      <c r="A19" s="1"/>
      <c r="B19" s="69"/>
      <c r="C19" s="11" t="s">
        <v>53</v>
      </c>
      <c r="D19" s="11" t="s">
        <v>12</v>
      </c>
      <c r="E19" s="11" t="s">
        <v>12</v>
      </c>
      <c r="F19" s="11" t="s">
        <v>12</v>
      </c>
      <c r="G19" s="47">
        <v>50</v>
      </c>
    </row>
    <row r="20" spans="1:11" s="3" customFormat="1" ht="17.25" customHeight="1" x14ac:dyDescent="0.2">
      <c r="A20" s="1"/>
      <c r="B20" s="69"/>
      <c r="C20" s="11" t="s">
        <v>54</v>
      </c>
      <c r="D20" s="11" t="s">
        <v>12</v>
      </c>
      <c r="E20" s="11" t="s">
        <v>12</v>
      </c>
      <c r="F20" s="11" t="s">
        <v>12</v>
      </c>
      <c r="G20" s="47">
        <v>30</v>
      </c>
    </row>
    <row r="21" spans="1:11" s="16" customFormat="1" ht="22.5" customHeight="1" x14ac:dyDescent="0.2">
      <c r="A21" s="15"/>
      <c r="D21" s="11"/>
      <c r="E21" s="11"/>
      <c r="F21" s="11"/>
      <c r="G21" s="45">
        <f>G14+G15+G16+G17+G18+G19+G20</f>
        <v>839.37</v>
      </c>
    </row>
    <row r="22" spans="1:11" s="3" customFormat="1" x14ac:dyDescent="0.2">
      <c r="A22" s="1"/>
      <c r="C22" s="11"/>
      <c r="D22" s="11"/>
      <c r="E22" s="11"/>
      <c r="F22" s="11"/>
      <c r="G22" s="48"/>
    </row>
    <row r="23" spans="1:11" s="3" customFormat="1" x14ac:dyDescent="0.2">
      <c r="A23" s="1"/>
      <c r="C23" s="11"/>
      <c r="D23" s="11"/>
      <c r="E23" s="11"/>
      <c r="F23" s="11"/>
      <c r="G23" s="48"/>
    </row>
    <row r="24" spans="1:11" s="3" customFormat="1" x14ac:dyDescent="0.2">
      <c r="A24" s="76" t="s">
        <v>48</v>
      </c>
      <c r="B24" s="76"/>
      <c r="C24" s="76"/>
      <c r="D24" s="76"/>
      <c r="E24" s="76"/>
      <c r="F24" s="76"/>
      <c r="G24" s="76"/>
      <c r="H24" s="76"/>
      <c r="I24" s="76"/>
      <c r="J24" s="76"/>
      <c r="K24" s="76"/>
    </row>
    <row r="25" spans="1:11" x14ac:dyDescent="0.2">
      <c r="A25" s="68" t="s">
        <v>118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</row>
    <row r="26" spans="1:11" s="3" customFormat="1" x14ac:dyDescent="0.2">
      <c r="A26" s="75" t="s">
        <v>104</v>
      </c>
      <c r="B26" s="75"/>
      <c r="C26" s="75"/>
      <c r="D26" s="75"/>
      <c r="E26" s="75"/>
      <c r="F26" s="75"/>
      <c r="G26" s="75"/>
      <c r="H26" s="75"/>
      <c r="I26" s="75"/>
      <c r="J26" s="75"/>
      <c r="K26" s="75"/>
    </row>
    <row r="27" spans="1:11" s="3" customFormat="1" ht="15.6" customHeight="1" x14ac:dyDescent="0.2">
      <c r="A27" s="66" t="s">
        <v>1</v>
      </c>
      <c r="B27" s="66" t="s">
        <v>0</v>
      </c>
      <c r="C27" s="66" t="s">
        <v>128</v>
      </c>
      <c r="D27" s="70" t="s">
        <v>4</v>
      </c>
      <c r="E27" s="70"/>
      <c r="F27" s="70"/>
      <c r="G27" s="71" t="s">
        <v>6</v>
      </c>
      <c r="H27" s="66" t="s">
        <v>127</v>
      </c>
      <c r="I27" s="66" t="s">
        <v>109</v>
      </c>
      <c r="J27" s="66" t="s">
        <v>110</v>
      </c>
      <c r="K27" s="66" t="s">
        <v>7</v>
      </c>
    </row>
    <row r="28" spans="1:11" s="3" customFormat="1" ht="81.599999999999994" customHeight="1" x14ac:dyDescent="0.2">
      <c r="A28" s="67"/>
      <c r="B28" s="67"/>
      <c r="C28" s="67"/>
      <c r="D28" s="65" t="s">
        <v>2</v>
      </c>
      <c r="E28" s="65" t="s">
        <v>3</v>
      </c>
      <c r="F28" s="65" t="s">
        <v>5</v>
      </c>
      <c r="G28" s="72"/>
      <c r="H28" s="67"/>
      <c r="I28" s="67"/>
      <c r="J28" s="67"/>
      <c r="K28" s="67"/>
    </row>
    <row r="29" spans="1:11" s="3" customFormat="1" x14ac:dyDescent="0.2">
      <c r="A29" s="4"/>
      <c r="B29" s="4"/>
      <c r="C29" s="5"/>
      <c r="D29" s="5"/>
      <c r="E29" s="5"/>
      <c r="F29" s="5"/>
      <c r="G29" s="49"/>
      <c r="H29" s="4"/>
      <c r="I29" s="4"/>
      <c r="J29" s="4"/>
      <c r="K29" s="5"/>
    </row>
    <row r="30" spans="1:11" s="11" customFormat="1" x14ac:dyDescent="0.2">
      <c r="A30" s="1" t="s">
        <v>11</v>
      </c>
      <c r="B30" s="77" t="s">
        <v>36</v>
      </c>
      <c r="C30" s="77"/>
      <c r="D30" s="1"/>
      <c r="E30" s="1"/>
      <c r="F30" s="1"/>
      <c r="G30" s="46"/>
      <c r="H30" s="1"/>
      <c r="I30" s="1"/>
      <c r="J30" s="1"/>
      <c r="K30" s="1"/>
    </row>
    <row r="31" spans="1:11" s="3" customFormat="1" x14ac:dyDescent="0.2">
      <c r="A31" s="1" t="s">
        <v>38</v>
      </c>
      <c r="B31" s="69" t="s">
        <v>15</v>
      </c>
      <c r="C31" s="9" t="s">
        <v>56</v>
      </c>
      <c r="D31" s="11" t="s">
        <v>13</v>
      </c>
      <c r="E31" s="11">
        <v>117000</v>
      </c>
      <c r="F31" s="11">
        <v>100</v>
      </c>
      <c r="G31" s="47">
        <v>117</v>
      </c>
    </row>
    <row r="32" spans="1:11" s="3" customFormat="1" x14ac:dyDescent="0.2">
      <c r="A32" s="1"/>
      <c r="B32" s="69"/>
      <c r="C32" s="11" t="s">
        <v>57</v>
      </c>
      <c r="D32" s="34" t="s">
        <v>12</v>
      </c>
      <c r="E32" s="34" t="s">
        <v>12</v>
      </c>
      <c r="F32" s="34" t="s">
        <v>12</v>
      </c>
      <c r="G32" s="47">
        <v>25</v>
      </c>
    </row>
    <row r="33" spans="1:7" s="3" customFormat="1" ht="15" customHeight="1" x14ac:dyDescent="0.2">
      <c r="A33" s="1"/>
      <c r="B33" s="69"/>
      <c r="C33" s="11" t="s">
        <v>55</v>
      </c>
      <c r="D33" s="11" t="s">
        <v>13</v>
      </c>
      <c r="E33" s="11" t="s">
        <v>12</v>
      </c>
      <c r="F33" s="11" t="s">
        <v>12</v>
      </c>
      <c r="G33" s="47">
        <v>5</v>
      </c>
    </row>
    <row r="34" spans="1:7" s="3" customFormat="1" ht="15" customHeight="1" x14ac:dyDescent="0.2">
      <c r="A34" s="1"/>
      <c r="B34" s="69"/>
      <c r="C34" s="38" t="s">
        <v>50</v>
      </c>
      <c r="D34" s="34" t="s">
        <v>13</v>
      </c>
      <c r="E34" s="34">
        <v>10000</v>
      </c>
      <c r="F34" s="34">
        <v>1000</v>
      </c>
      <c r="G34" s="40">
        <v>100</v>
      </c>
    </row>
    <row r="35" spans="1:7" s="3" customFormat="1" ht="15" customHeight="1" x14ac:dyDescent="0.2">
      <c r="A35" s="1"/>
      <c r="B35" s="69"/>
      <c r="C35" s="34" t="s">
        <v>51</v>
      </c>
      <c r="D35" s="34" t="s">
        <v>12</v>
      </c>
      <c r="E35" s="34" t="s">
        <v>12</v>
      </c>
      <c r="F35" s="34" t="s">
        <v>12</v>
      </c>
      <c r="G35" s="40">
        <v>10</v>
      </c>
    </row>
    <row r="36" spans="1:7" s="3" customFormat="1" ht="15" customHeight="1" x14ac:dyDescent="0.2">
      <c r="A36" s="1"/>
      <c r="B36" s="69"/>
      <c r="C36" s="11" t="s">
        <v>52</v>
      </c>
      <c r="D36" s="11" t="s">
        <v>12</v>
      </c>
      <c r="E36" s="11" t="s">
        <v>12</v>
      </c>
      <c r="F36" s="11" t="s">
        <v>12</v>
      </c>
      <c r="G36" s="47">
        <v>124.02</v>
      </c>
    </row>
    <row r="37" spans="1:7" s="3" customFormat="1" ht="15" customHeight="1" x14ac:dyDescent="0.2">
      <c r="A37" s="1"/>
      <c r="B37" s="69"/>
      <c r="C37" s="11" t="s">
        <v>58</v>
      </c>
      <c r="D37" s="11" t="s">
        <v>13</v>
      </c>
      <c r="E37" s="11">
        <v>12402</v>
      </c>
      <c r="F37" s="11">
        <v>1000</v>
      </c>
      <c r="G37" s="47">
        <v>20</v>
      </c>
    </row>
    <row r="38" spans="1:7" s="3" customFormat="1" ht="15" customHeight="1" x14ac:dyDescent="0.2">
      <c r="A38" s="1"/>
      <c r="B38" s="69"/>
      <c r="C38" s="11" t="s">
        <v>53</v>
      </c>
      <c r="D38" s="11" t="s">
        <v>12</v>
      </c>
      <c r="E38" s="11" t="s">
        <v>12</v>
      </c>
      <c r="F38" s="11" t="s">
        <v>12</v>
      </c>
      <c r="G38" s="47">
        <v>5.5</v>
      </c>
    </row>
    <row r="39" spans="1:7" s="3" customFormat="1" ht="15" customHeight="1" x14ac:dyDescent="0.2">
      <c r="A39" s="1"/>
      <c r="B39" s="69"/>
      <c r="C39" s="11" t="s">
        <v>54</v>
      </c>
      <c r="D39" s="11" t="s">
        <v>12</v>
      </c>
      <c r="E39" s="11" t="s">
        <v>12</v>
      </c>
      <c r="F39" s="11" t="s">
        <v>12</v>
      </c>
      <c r="G39" s="47">
        <v>0.18</v>
      </c>
    </row>
    <row r="40" spans="1:7" s="3" customFormat="1" ht="15" customHeight="1" x14ac:dyDescent="0.2">
      <c r="A40" s="1"/>
      <c r="B40" s="69"/>
      <c r="C40" s="11" t="s">
        <v>59</v>
      </c>
      <c r="D40" s="11" t="s">
        <v>12</v>
      </c>
      <c r="E40" s="11" t="s">
        <v>12</v>
      </c>
      <c r="F40" s="11" t="s">
        <v>12</v>
      </c>
      <c r="G40" s="47">
        <v>5</v>
      </c>
    </row>
    <row r="41" spans="1:7" s="3" customFormat="1" ht="15" customHeight="1" x14ac:dyDescent="0.2">
      <c r="A41" s="1"/>
      <c r="B41" s="69"/>
      <c r="C41" s="11" t="s">
        <v>60</v>
      </c>
      <c r="D41" s="11" t="s">
        <v>12</v>
      </c>
      <c r="E41" s="11" t="s">
        <v>12</v>
      </c>
      <c r="F41" s="11" t="s">
        <v>12</v>
      </c>
      <c r="G41" s="47">
        <v>29.87</v>
      </c>
    </row>
    <row r="42" spans="1:7" s="3" customFormat="1" ht="15" customHeight="1" x14ac:dyDescent="0.2">
      <c r="A42" s="1"/>
      <c r="B42" s="69"/>
      <c r="C42" s="11" t="s">
        <v>61</v>
      </c>
      <c r="D42" s="11" t="s">
        <v>12</v>
      </c>
      <c r="E42" s="11" t="s">
        <v>12</v>
      </c>
      <c r="F42" s="11" t="s">
        <v>12</v>
      </c>
      <c r="G42" s="47">
        <v>2.2000000000000002</v>
      </c>
    </row>
    <row r="43" spans="1:7" s="3" customFormat="1" ht="15" customHeight="1" x14ac:dyDescent="0.2">
      <c r="A43" s="1"/>
      <c r="B43" s="69"/>
      <c r="C43" s="11" t="s">
        <v>63</v>
      </c>
      <c r="D43" s="11" t="s">
        <v>12</v>
      </c>
      <c r="E43" s="11" t="s">
        <v>12</v>
      </c>
      <c r="F43" s="11" t="s">
        <v>12</v>
      </c>
      <c r="G43" s="47">
        <v>20.99</v>
      </c>
    </row>
    <row r="44" spans="1:7" s="3" customFormat="1" ht="15" customHeight="1" x14ac:dyDescent="0.2">
      <c r="A44" s="1"/>
      <c r="B44" s="69"/>
      <c r="C44" s="11" t="s">
        <v>64</v>
      </c>
      <c r="D44" s="11" t="s">
        <v>12</v>
      </c>
      <c r="E44" s="11" t="s">
        <v>12</v>
      </c>
      <c r="F44" s="11" t="s">
        <v>12</v>
      </c>
      <c r="G44" s="47">
        <v>70</v>
      </c>
    </row>
    <row r="45" spans="1:7" s="3" customFormat="1" ht="15" customHeight="1" x14ac:dyDescent="0.2">
      <c r="A45" s="1"/>
      <c r="B45" s="69"/>
      <c r="C45" s="11" t="s">
        <v>65</v>
      </c>
      <c r="D45" s="11" t="s">
        <v>12</v>
      </c>
      <c r="E45" s="11" t="s">
        <v>12</v>
      </c>
      <c r="F45" s="11" t="s">
        <v>12</v>
      </c>
      <c r="G45" s="47">
        <v>148.12</v>
      </c>
    </row>
    <row r="46" spans="1:7" s="3" customFormat="1" ht="15" customHeight="1" x14ac:dyDescent="0.2">
      <c r="A46" s="1"/>
      <c r="B46" s="69"/>
      <c r="C46" s="11" t="s">
        <v>16</v>
      </c>
      <c r="D46" s="11" t="s">
        <v>12</v>
      </c>
      <c r="E46" s="11" t="s">
        <v>12</v>
      </c>
      <c r="F46" s="11" t="s">
        <v>12</v>
      </c>
      <c r="G46" s="47">
        <v>33</v>
      </c>
    </row>
    <row r="47" spans="1:7" s="3" customFormat="1" ht="15" customHeight="1" x14ac:dyDescent="0.2">
      <c r="A47" s="1"/>
      <c r="B47" s="69"/>
      <c r="C47" s="11" t="s">
        <v>66</v>
      </c>
      <c r="D47" s="11" t="s">
        <v>12</v>
      </c>
      <c r="E47" s="11" t="s">
        <v>12</v>
      </c>
      <c r="F47" s="11" t="s">
        <v>12</v>
      </c>
      <c r="G47" s="47">
        <v>30</v>
      </c>
    </row>
    <row r="48" spans="1:7" s="3" customFormat="1" ht="15" customHeight="1" x14ac:dyDescent="0.2">
      <c r="A48" s="1"/>
      <c r="B48" s="69"/>
      <c r="C48" s="11" t="s">
        <v>67</v>
      </c>
      <c r="D48" s="11" t="s">
        <v>12</v>
      </c>
      <c r="E48" s="11" t="s">
        <v>12</v>
      </c>
      <c r="F48" s="11" t="s">
        <v>12</v>
      </c>
      <c r="G48" s="50">
        <v>92.9</v>
      </c>
    </row>
    <row r="49" spans="1:11" s="3" customFormat="1" x14ac:dyDescent="0.2">
      <c r="A49" s="1"/>
      <c r="C49" s="1"/>
      <c r="D49" s="1"/>
      <c r="E49" s="1"/>
      <c r="F49" s="1"/>
      <c r="G49" s="45">
        <f>G48+G47+G46+G45+G44+G43+G42+G41+G40+G39+G38+G37+G36+G35+G34+G33+G32+G31</f>
        <v>838.78</v>
      </c>
    </row>
    <row r="52" spans="1:11" s="3" customFormat="1" x14ac:dyDescent="0.2">
      <c r="A52" s="76" t="s">
        <v>49</v>
      </c>
      <c r="B52" s="76"/>
      <c r="C52" s="76"/>
      <c r="D52" s="76"/>
      <c r="E52" s="76"/>
      <c r="F52" s="76"/>
      <c r="G52" s="76"/>
      <c r="H52" s="76"/>
      <c r="I52" s="76"/>
      <c r="J52" s="76"/>
      <c r="K52" s="76"/>
    </row>
    <row r="53" spans="1:11" x14ac:dyDescent="0.2">
      <c r="A53" s="68" t="s">
        <v>118</v>
      </c>
      <c r="B53" s="68"/>
      <c r="C53" s="68"/>
      <c r="D53" s="68"/>
      <c r="E53" s="68"/>
      <c r="F53" s="68"/>
      <c r="G53" s="68"/>
      <c r="H53" s="68"/>
      <c r="I53" s="68"/>
      <c r="J53" s="68"/>
      <c r="K53" s="68"/>
    </row>
    <row r="54" spans="1:11" s="3" customFormat="1" x14ac:dyDescent="0.2">
      <c r="A54" s="75" t="s">
        <v>104</v>
      </c>
      <c r="B54" s="75"/>
      <c r="C54" s="75"/>
      <c r="D54" s="75"/>
      <c r="E54" s="75"/>
      <c r="F54" s="75"/>
      <c r="G54" s="75"/>
      <c r="H54" s="75"/>
      <c r="I54" s="75"/>
      <c r="J54" s="75"/>
      <c r="K54" s="75"/>
    </row>
    <row r="55" spans="1:11" s="3" customFormat="1" ht="15.6" customHeight="1" x14ac:dyDescent="0.2">
      <c r="A55" s="66" t="s">
        <v>1</v>
      </c>
      <c r="B55" s="66" t="s">
        <v>0</v>
      </c>
      <c r="C55" s="66" t="s">
        <v>128</v>
      </c>
      <c r="D55" s="70" t="s">
        <v>4</v>
      </c>
      <c r="E55" s="70"/>
      <c r="F55" s="70"/>
      <c r="G55" s="71" t="s">
        <v>6</v>
      </c>
      <c r="H55" s="66" t="s">
        <v>127</v>
      </c>
      <c r="I55" s="66" t="s">
        <v>109</v>
      </c>
      <c r="J55" s="66" t="s">
        <v>110</v>
      </c>
      <c r="K55" s="66" t="s">
        <v>7</v>
      </c>
    </row>
    <row r="56" spans="1:11" s="3" customFormat="1" ht="82.9" customHeight="1" x14ac:dyDescent="0.2">
      <c r="A56" s="67"/>
      <c r="B56" s="67"/>
      <c r="C56" s="67"/>
      <c r="D56" s="65" t="s">
        <v>2</v>
      </c>
      <c r="E56" s="65" t="s">
        <v>3</v>
      </c>
      <c r="F56" s="65" t="s">
        <v>5</v>
      </c>
      <c r="G56" s="72"/>
      <c r="H56" s="67"/>
      <c r="I56" s="67"/>
      <c r="J56" s="67"/>
      <c r="K56" s="67"/>
    </row>
    <row r="57" spans="1:11" s="3" customFormat="1" x14ac:dyDescent="0.2">
      <c r="A57" s="6"/>
      <c r="B57" s="18"/>
      <c r="C57" s="19"/>
      <c r="D57" s="19"/>
      <c r="E57" s="19"/>
      <c r="F57" s="19"/>
      <c r="G57" s="51"/>
      <c r="H57" s="19"/>
      <c r="I57" s="19"/>
      <c r="J57" s="19"/>
      <c r="K57" s="20"/>
    </row>
    <row r="58" spans="1:11" s="11" customFormat="1" x14ac:dyDescent="0.2">
      <c r="A58" s="1" t="s">
        <v>11</v>
      </c>
      <c r="B58" s="77" t="s">
        <v>36</v>
      </c>
      <c r="C58" s="77"/>
      <c r="D58" s="1"/>
      <c r="E58" s="1"/>
      <c r="F58" s="1"/>
      <c r="G58" s="46"/>
      <c r="H58" s="1"/>
      <c r="I58" s="1"/>
      <c r="J58" s="1"/>
      <c r="K58" s="1"/>
    </row>
    <row r="59" spans="1:11" s="3" customFormat="1" ht="47.25" x14ac:dyDescent="0.2">
      <c r="A59" s="1" t="s">
        <v>40</v>
      </c>
      <c r="B59" s="3" t="s">
        <v>17</v>
      </c>
      <c r="C59" s="9" t="s">
        <v>68</v>
      </c>
      <c r="D59" s="11" t="s">
        <v>13</v>
      </c>
      <c r="E59" s="11">
        <v>30000</v>
      </c>
      <c r="F59" s="11">
        <v>100</v>
      </c>
      <c r="G59" s="50">
        <v>30</v>
      </c>
      <c r="I59" s="11"/>
    </row>
    <row r="60" spans="1:11" s="16" customFormat="1" x14ac:dyDescent="0.2">
      <c r="A60" s="15"/>
      <c r="B60" s="18"/>
      <c r="C60" s="18"/>
      <c r="D60" s="11"/>
      <c r="E60" s="11"/>
      <c r="F60" s="11"/>
      <c r="G60" s="45">
        <f>G59</f>
        <v>30</v>
      </c>
    </row>
    <row r="61" spans="1:11" s="34" customFormat="1" x14ac:dyDescent="0.2">
      <c r="A61" s="1"/>
      <c r="B61" s="36"/>
      <c r="C61" s="36"/>
      <c r="D61" s="1"/>
      <c r="E61" s="1"/>
      <c r="F61" s="1"/>
      <c r="G61" s="46"/>
      <c r="H61" s="1"/>
      <c r="I61" s="1"/>
      <c r="J61" s="1"/>
      <c r="K61" s="1"/>
    </row>
    <row r="62" spans="1:11" s="3" customFormat="1" ht="47.25" x14ac:dyDescent="0.2">
      <c r="A62" s="4" t="s">
        <v>41</v>
      </c>
      <c r="B62" s="69" t="s">
        <v>113</v>
      </c>
      <c r="C62" s="9" t="s">
        <v>69</v>
      </c>
      <c r="D62" s="34" t="s">
        <v>12</v>
      </c>
      <c r="E62" s="34" t="s">
        <v>12</v>
      </c>
      <c r="F62" s="34" t="s">
        <v>12</v>
      </c>
      <c r="G62" s="47">
        <v>10.28</v>
      </c>
    </row>
    <row r="63" spans="1:11" s="3" customFormat="1" ht="14.25" customHeight="1" x14ac:dyDescent="0.2">
      <c r="A63" s="1"/>
      <c r="B63" s="69"/>
      <c r="C63" s="11" t="s">
        <v>50</v>
      </c>
      <c r="D63" s="34" t="s">
        <v>12</v>
      </c>
      <c r="E63" s="34" t="s">
        <v>12</v>
      </c>
      <c r="F63" s="34" t="s">
        <v>12</v>
      </c>
      <c r="G63" s="47">
        <v>9.7200000000000006</v>
      </c>
    </row>
    <row r="64" spans="1:11" s="3" customFormat="1" ht="47.25" x14ac:dyDescent="0.2">
      <c r="A64" s="1"/>
      <c r="B64" s="69"/>
      <c r="C64" s="9" t="s">
        <v>70</v>
      </c>
      <c r="D64" s="11" t="s">
        <v>13</v>
      </c>
      <c r="E64" s="11">
        <v>13720</v>
      </c>
      <c r="F64" s="11">
        <v>100</v>
      </c>
      <c r="G64" s="47">
        <v>13.72</v>
      </c>
    </row>
    <row r="65" spans="1:11" s="3" customFormat="1" ht="15" customHeight="1" x14ac:dyDescent="0.2">
      <c r="A65" s="1"/>
      <c r="B65" s="69"/>
      <c r="C65" s="9" t="s">
        <v>58</v>
      </c>
      <c r="D65" s="11" t="s">
        <v>12</v>
      </c>
      <c r="E65" s="11" t="s">
        <v>12</v>
      </c>
      <c r="F65" s="11" t="s">
        <v>12</v>
      </c>
      <c r="G65" s="47">
        <v>80.08</v>
      </c>
    </row>
    <row r="66" spans="1:11" s="3" customFormat="1" ht="15" customHeight="1" x14ac:dyDescent="0.2">
      <c r="A66" s="1"/>
      <c r="B66" s="69"/>
      <c r="C66" s="9" t="s">
        <v>53</v>
      </c>
      <c r="D66" s="11" t="s">
        <v>12</v>
      </c>
      <c r="E66" s="11" t="s">
        <v>12</v>
      </c>
      <c r="F66" s="11" t="s">
        <v>12</v>
      </c>
      <c r="G66" s="47">
        <v>5</v>
      </c>
    </row>
    <row r="67" spans="1:11" s="3" customFormat="1" ht="15" customHeight="1" x14ac:dyDescent="0.2">
      <c r="A67" s="1"/>
      <c r="B67" s="69"/>
      <c r="C67" s="9" t="s">
        <v>54</v>
      </c>
      <c r="D67" s="11" t="s">
        <v>12</v>
      </c>
      <c r="E67" s="11" t="s">
        <v>12</v>
      </c>
      <c r="F67" s="11" t="s">
        <v>12</v>
      </c>
      <c r="G67" s="47">
        <v>5</v>
      </c>
    </row>
    <row r="68" spans="1:11" s="3" customFormat="1" ht="15" customHeight="1" x14ac:dyDescent="0.2">
      <c r="A68" s="1"/>
      <c r="B68" s="69"/>
      <c r="C68" s="34" t="s">
        <v>85</v>
      </c>
      <c r="D68" s="34" t="s">
        <v>12</v>
      </c>
      <c r="E68" s="34" t="s">
        <v>12</v>
      </c>
      <c r="F68" s="34" t="s">
        <v>12</v>
      </c>
      <c r="G68" s="40">
        <v>50</v>
      </c>
    </row>
    <row r="69" spans="1:11" s="3" customFormat="1" ht="15" customHeight="1" x14ac:dyDescent="0.2">
      <c r="A69" s="1"/>
      <c r="B69" s="69"/>
      <c r="C69" s="9" t="s">
        <v>71</v>
      </c>
      <c r="D69" s="11" t="s">
        <v>12</v>
      </c>
      <c r="E69" s="11" t="s">
        <v>12</v>
      </c>
      <c r="F69" s="11" t="s">
        <v>12</v>
      </c>
      <c r="G69" s="47">
        <v>281.2</v>
      </c>
    </row>
    <row r="70" spans="1:11" s="3" customFormat="1" ht="15" customHeight="1" x14ac:dyDescent="0.2">
      <c r="A70" s="1"/>
      <c r="B70" s="35"/>
      <c r="C70" s="34" t="s">
        <v>76</v>
      </c>
      <c r="D70" s="34" t="s">
        <v>12</v>
      </c>
      <c r="E70" s="34" t="s">
        <v>12</v>
      </c>
      <c r="F70" s="34" t="s">
        <v>12</v>
      </c>
      <c r="G70" s="40">
        <v>400</v>
      </c>
    </row>
    <row r="71" spans="1:11" s="3" customFormat="1" x14ac:dyDescent="0.2">
      <c r="A71" s="1"/>
      <c r="C71" s="1"/>
      <c r="D71" s="1"/>
      <c r="E71" s="1"/>
      <c r="F71" s="1"/>
      <c r="G71" s="45">
        <f>G62+G63+G64+G65+G66+G67+G68+G69+G70</f>
        <v>855</v>
      </c>
    </row>
    <row r="76" spans="1:11" s="3" customFormat="1" ht="17.25" customHeight="1" x14ac:dyDescent="0.2">
      <c r="A76" s="76" t="s">
        <v>49</v>
      </c>
      <c r="B76" s="76"/>
      <c r="C76" s="76"/>
      <c r="D76" s="76"/>
      <c r="E76" s="76"/>
      <c r="F76" s="76"/>
      <c r="G76" s="76"/>
      <c r="H76" s="76"/>
      <c r="I76" s="76"/>
      <c r="J76" s="76"/>
      <c r="K76" s="76"/>
    </row>
    <row r="77" spans="1:11" x14ac:dyDescent="0.2">
      <c r="A77" s="74" t="s">
        <v>118</v>
      </c>
      <c r="B77" s="74"/>
      <c r="C77" s="74"/>
      <c r="D77" s="74"/>
      <c r="E77" s="74"/>
      <c r="F77" s="74"/>
      <c r="G77" s="74"/>
      <c r="H77" s="74"/>
      <c r="I77" s="74"/>
      <c r="J77" s="74"/>
      <c r="K77" s="74"/>
    </row>
    <row r="78" spans="1:11" s="3" customFormat="1" ht="15.75" customHeight="1" x14ac:dyDescent="0.2">
      <c r="A78" s="75" t="s">
        <v>104</v>
      </c>
      <c r="B78" s="75"/>
      <c r="C78" s="75"/>
      <c r="D78" s="75"/>
      <c r="E78" s="75"/>
      <c r="F78" s="75"/>
      <c r="G78" s="75"/>
      <c r="H78" s="75"/>
      <c r="I78" s="75"/>
      <c r="J78" s="75"/>
      <c r="K78" s="75"/>
    </row>
    <row r="79" spans="1:11" s="3" customFormat="1" ht="17.25" customHeight="1" x14ac:dyDescent="0.2">
      <c r="A79" s="66" t="s">
        <v>1</v>
      </c>
      <c r="B79" s="66" t="s">
        <v>0</v>
      </c>
      <c r="C79" s="66" t="s">
        <v>128</v>
      </c>
      <c r="D79" s="70" t="s">
        <v>4</v>
      </c>
      <c r="E79" s="70"/>
      <c r="F79" s="70"/>
      <c r="G79" s="71" t="s">
        <v>6</v>
      </c>
      <c r="H79" s="66" t="s">
        <v>127</v>
      </c>
      <c r="I79" s="66" t="s">
        <v>109</v>
      </c>
      <c r="J79" s="66" t="s">
        <v>110</v>
      </c>
      <c r="K79" s="66" t="s">
        <v>7</v>
      </c>
    </row>
    <row r="80" spans="1:11" s="3" customFormat="1" ht="81.599999999999994" customHeight="1" x14ac:dyDescent="0.2">
      <c r="A80" s="67"/>
      <c r="B80" s="67"/>
      <c r="C80" s="67"/>
      <c r="D80" s="65" t="s">
        <v>2</v>
      </c>
      <c r="E80" s="65" t="s">
        <v>3</v>
      </c>
      <c r="F80" s="65" t="s">
        <v>5</v>
      </c>
      <c r="G80" s="72"/>
      <c r="H80" s="67"/>
      <c r="I80" s="67"/>
      <c r="J80" s="67"/>
      <c r="K80" s="67"/>
    </row>
    <row r="81" spans="1:11" s="3" customFormat="1" x14ac:dyDescent="0.2">
      <c r="A81" s="4"/>
      <c r="B81" s="4"/>
      <c r="C81" s="5"/>
      <c r="D81" s="5"/>
      <c r="E81" s="5"/>
      <c r="F81" s="5"/>
      <c r="G81" s="49"/>
      <c r="H81" s="4"/>
      <c r="I81" s="4"/>
      <c r="J81" s="4"/>
      <c r="K81" s="5"/>
    </row>
    <row r="82" spans="1:11" s="11" customFormat="1" x14ac:dyDescent="0.2">
      <c r="A82" s="1" t="s">
        <v>11</v>
      </c>
      <c r="B82" s="77" t="s">
        <v>36</v>
      </c>
      <c r="C82" s="77"/>
      <c r="D82" s="1"/>
      <c r="E82" s="1"/>
      <c r="F82" s="1"/>
      <c r="G82" s="46"/>
      <c r="H82" s="1"/>
      <c r="I82" s="1"/>
      <c r="J82" s="1"/>
      <c r="K82" s="1"/>
    </row>
    <row r="83" spans="1:11" s="3" customFormat="1" ht="47.25" x14ac:dyDescent="0.2">
      <c r="A83" s="5" t="s">
        <v>43</v>
      </c>
      <c r="B83" s="69" t="s">
        <v>112</v>
      </c>
      <c r="C83" s="9" t="s">
        <v>90</v>
      </c>
      <c r="D83" s="11" t="s">
        <v>13</v>
      </c>
      <c r="E83" s="11">
        <v>30132</v>
      </c>
      <c r="F83" s="11">
        <v>100</v>
      </c>
      <c r="G83" s="40">
        <v>30.13</v>
      </c>
    </row>
    <row r="84" spans="1:11" s="3" customFormat="1" ht="14.25" customHeight="1" x14ac:dyDescent="0.2">
      <c r="A84" s="1"/>
      <c r="B84" s="69"/>
      <c r="C84" s="9" t="s">
        <v>72</v>
      </c>
      <c r="D84" s="11" t="s">
        <v>13</v>
      </c>
      <c r="E84" s="11">
        <v>144840</v>
      </c>
      <c r="F84" s="11">
        <v>100</v>
      </c>
      <c r="G84" s="47">
        <v>144.84</v>
      </c>
    </row>
    <row r="85" spans="1:11" s="3" customFormat="1" ht="15" customHeight="1" x14ac:dyDescent="0.2">
      <c r="A85" s="1"/>
      <c r="B85" s="37"/>
      <c r="C85" s="11" t="s">
        <v>50</v>
      </c>
      <c r="D85" s="11" t="s">
        <v>12</v>
      </c>
      <c r="E85" s="11" t="s">
        <v>12</v>
      </c>
      <c r="F85" s="11" t="s">
        <v>12</v>
      </c>
      <c r="G85" s="47">
        <v>30</v>
      </c>
    </row>
    <row r="86" spans="1:11" s="3" customFormat="1" ht="15" customHeight="1" x14ac:dyDescent="0.2">
      <c r="A86" s="1"/>
      <c r="B86" s="37"/>
      <c r="C86" s="11" t="s">
        <v>52</v>
      </c>
      <c r="D86" s="11" t="s">
        <v>12</v>
      </c>
      <c r="E86" s="11" t="s">
        <v>12</v>
      </c>
      <c r="F86" s="11" t="s">
        <v>12</v>
      </c>
      <c r="G86" s="47">
        <v>48</v>
      </c>
    </row>
    <row r="87" spans="1:11" s="3" customFormat="1" ht="15" customHeight="1" x14ac:dyDescent="0.2">
      <c r="A87" s="1"/>
      <c r="B87" s="37"/>
      <c r="C87" s="11" t="s">
        <v>58</v>
      </c>
      <c r="D87" s="11" t="s">
        <v>13</v>
      </c>
      <c r="E87" s="11">
        <v>1000</v>
      </c>
      <c r="F87" s="11">
        <v>1000</v>
      </c>
      <c r="G87" s="47">
        <v>10</v>
      </c>
    </row>
    <row r="88" spans="1:11" s="3" customFormat="1" ht="15" customHeight="1" x14ac:dyDescent="0.2">
      <c r="A88" s="1"/>
      <c r="B88" s="37"/>
      <c r="C88" s="11" t="s">
        <v>53</v>
      </c>
      <c r="D88" s="11" t="s">
        <v>12</v>
      </c>
      <c r="E88" s="11" t="s">
        <v>12</v>
      </c>
      <c r="F88" s="11" t="s">
        <v>12</v>
      </c>
      <c r="G88" s="50">
        <v>30</v>
      </c>
    </row>
    <row r="89" spans="1:11" s="3" customFormat="1" x14ac:dyDescent="0.2">
      <c r="A89" s="1"/>
      <c r="C89" s="11" t="s">
        <v>54</v>
      </c>
      <c r="D89" s="11" t="s">
        <v>12</v>
      </c>
      <c r="E89" s="11" t="s">
        <v>12</v>
      </c>
      <c r="F89" s="11" t="s">
        <v>12</v>
      </c>
      <c r="G89" s="50">
        <v>20</v>
      </c>
    </row>
    <row r="90" spans="1:11" s="3" customFormat="1" ht="17.25" customHeight="1" x14ac:dyDescent="0.2">
      <c r="A90" s="1"/>
      <c r="C90" s="1"/>
      <c r="D90" s="1"/>
      <c r="E90" s="1"/>
      <c r="F90" s="1"/>
      <c r="G90" s="45">
        <f>G83+G84+G85+G86+G87+G88+G89</f>
        <v>312.97000000000003</v>
      </c>
    </row>
    <row r="91" spans="1:11" s="34" customFormat="1" x14ac:dyDescent="0.2">
      <c r="A91" s="1"/>
      <c r="B91" s="36"/>
      <c r="C91" s="36"/>
      <c r="D91" s="1"/>
      <c r="E91" s="1"/>
      <c r="F91" s="1"/>
      <c r="G91" s="46"/>
      <c r="H91" s="1"/>
      <c r="I91" s="1"/>
      <c r="J91" s="1"/>
      <c r="K91" s="1"/>
    </row>
    <row r="92" spans="1:11" s="3" customFormat="1" ht="15.6" customHeight="1" x14ac:dyDescent="0.2">
      <c r="A92" s="1" t="s">
        <v>42</v>
      </c>
      <c r="B92" s="69" t="s">
        <v>45</v>
      </c>
      <c r="C92" s="11" t="s">
        <v>53</v>
      </c>
      <c r="D92" s="11" t="s">
        <v>12</v>
      </c>
      <c r="E92" s="11" t="s">
        <v>12</v>
      </c>
      <c r="F92" s="11" t="s">
        <v>12</v>
      </c>
      <c r="G92" s="40">
        <v>99.3</v>
      </c>
    </row>
    <row r="93" spans="1:11" s="3" customFormat="1" x14ac:dyDescent="0.2">
      <c r="A93" s="1"/>
      <c r="B93" s="69"/>
      <c r="C93" s="11" t="s">
        <v>54</v>
      </c>
      <c r="D93" s="11" t="s">
        <v>12</v>
      </c>
      <c r="E93" s="11" t="s">
        <v>12</v>
      </c>
      <c r="F93" s="11" t="s">
        <v>12</v>
      </c>
      <c r="G93" s="40">
        <v>25</v>
      </c>
    </row>
    <row r="94" spans="1:11" s="3" customFormat="1" x14ac:dyDescent="0.2">
      <c r="A94" s="1"/>
      <c r="B94" s="69"/>
      <c r="C94" s="11" t="s">
        <v>61</v>
      </c>
      <c r="D94" s="11" t="s">
        <v>12</v>
      </c>
      <c r="E94" s="11" t="s">
        <v>12</v>
      </c>
      <c r="F94" s="11" t="s">
        <v>12</v>
      </c>
      <c r="G94" s="40">
        <v>118</v>
      </c>
    </row>
    <row r="95" spans="1:11" s="3" customFormat="1" x14ac:dyDescent="0.2">
      <c r="A95" s="1"/>
      <c r="B95" s="69"/>
      <c r="C95" s="11" t="s">
        <v>62</v>
      </c>
      <c r="D95" s="11" t="s">
        <v>12</v>
      </c>
      <c r="E95" s="11" t="s">
        <v>12</v>
      </c>
      <c r="F95" s="11" t="s">
        <v>12</v>
      </c>
      <c r="G95" s="40">
        <v>62</v>
      </c>
    </row>
    <row r="96" spans="1:11" s="3" customFormat="1" x14ac:dyDescent="0.2">
      <c r="A96" s="1"/>
      <c r="B96" s="69"/>
      <c r="C96" s="11" t="s">
        <v>64</v>
      </c>
      <c r="D96" s="11" t="s">
        <v>12</v>
      </c>
      <c r="E96" s="11" t="s">
        <v>12</v>
      </c>
      <c r="F96" s="11" t="s">
        <v>12</v>
      </c>
      <c r="G96" s="40">
        <v>76</v>
      </c>
    </row>
    <row r="97" spans="1:11" s="3" customFormat="1" x14ac:dyDescent="0.2">
      <c r="A97" s="1"/>
      <c r="B97" s="69"/>
      <c r="C97" s="11" t="s">
        <v>65</v>
      </c>
      <c r="D97" s="11" t="s">
        <v>12</v>
      </c>
      <c r="E97" s="11" t="s">
        <v>12</v>
      </c>
      <c r="F97" s="11" t="s">
        <v>12</v>
      </c>
      <c r="G97" s="40">
        <v>162</v>
      </c>
    </row>
    <row r="98" spans="1:11" s="3" customFormat="1" x14ac:dyDescent="0.2">
      <c r="A98" s="1"/>
      <c r="B98" s="69"/>
      <c r="C98" s="11" t="s">
        <v>73</v>
      </c>
      <c r="D98" s="11" t="s">
        <v>12</v>
      </c>
      <c r="E98" s="11" t="s">
        <v>12</v>
      </c>
      <c r="F98" s="11" t="s">
        <v>12</v>
      </c>
      <c r="G98" s="40">
        <v>162</v>
      </c>
    </row>
    <row r="99" spans="1:11" s="3" customFormat="1" x14ac:dyDescent="0.2">
      <c r="A99" s="1"/>
      <c r="B99" s="69"/>
      <c r="C99" s="11" t="s">
        <v>74</v>
      </c>
      <c r="D99" s="11" t="s">
        <v>12</v>
      </c>
      <c r="E99" s="11" t="s">
        <v>12</v>
      </c>
      <c r="F99" s="11" t="s">
        <v>12</v>
      </c>
      <c r="G99" s="40">
        <v>760</v>
      </c>
    </row>
    <row r="100" spans="1:11" s="3" customFormat="1" x14ac:dyDescent="0.2">
      <c r="A100" s="1"/>
      <c r="B100" s="69"/>
      <c r="C100" s="11" t="s">
        <v>71</v>
      </c>
      <c r="D100" s="11" t="s">
        <v>12</v>
      </c>
      <c r="E100" s="11" t="s">
        <v>12</v>
      </c>
      <c r="F100" s="11" t="s">
        <v>12</v>
      </c>
      <c r="G100" s="40">
        <v>1399.4</v>
      </c>
    </row>
    <row r="101" spans="1:11" s="3" customFormat="1" x14ac:dyDescent="0.2">
      <c r="A101" s="1"/>
      <c r="B101" s="69"/>
      <c r="C101" s="33" t="s">
        <v>71</v>
      </c>
      <c r="D101" s="33" t="s">
        <v>12</v>
      </c>
      <c r="E101" s="33" t="s">
        <v>12</v>
      </c>
      <c r="F101" s="33" t="s">
        <v>12</v>
      </c>
      <c r="G101" s="40">
        <v>900</v>
      </c>
    </row>
    <row r="103" spans="1:11" s="3" customFormat="1" x14ac:dyDescent="0.2">
      <c r="A103" s="76" t="s">
        <v>49</v>
      </c>
      <c r="B103" s="76"/>
      <c r="C103" s="76"/>
      <c r="D103" s="76"/>
      <c r="E103" s="76"/>
      <c r="F103" s="76"/>
      <c r="G103" s="76"/>
      <c r="H103" s="76"/>
      <c r="I103" s="76"/>
      <c r="J103" s="76"/>
      <c r="K103" s="76"/>
    </row>
    <row r="104" spans="1:11" x14ac:dyDescent="0.2">
      <c r="A104" s="74" t="s">
        <v>118</v>
      </c>
      <c r="B104" s="74"/>
      <c r="C104" s="74"/>
      <c r="D104" s="74"/>
      <c r="E104" s="74"/>
      <c r="F104" s="74"/>
      <c r="G104" s="74"/>
      <c r="H104" s="74"/>
      <c r="I104" s="74"/>
      <c r="J104" s="74"/>
      <c r="K104" s="74"/>
    </row>
    <row r="105" spans="1:11" s="3" customFormat="1" ht="15.75" customHeight="1" x14ac:dyDescent="0.2">
      <c r="A105" s="75" t="s">
        <v>104</v>
      </c>
      <c r="B105" s="75"/>
      <c r="C105" s="75"/>
      <c r="D105" s="75"/>
      <c r="E105" s="75"/>
      <c r="F105" s="75"/>
      <c r="G105" s="75"/>
      <c r="H105" s="75"/>
      <c r="I105" s="75"/>
      <c r="J105" s="75"/>
      <c r="K105" s="75"/>
    </row>
    <row r="106" spans="1:11" s="3" customFormat="1" ht="15.6" customHeight="1" x14ac:dyDescent="0.2">
      <c r="A106" s="66" t="s">
        <v>1</v>
      </c>
      <c r="B106" s="66" t="s">
        <v>0</v>
      </c>
      <c r="C106" s="66" t="s">
        <v>128</v>
      </c>
      <c r="D106" s="70" t="s">
        <v>4</v>
      </c>
      <c r="E106" s="70"/>
      <c r="F106" s="70"/>
      <c r="G106" s="71" t="s">
        <v>6</v>
      </c>
      <c r="H106" s="66" t="s">
        <v>127</v>
      </c>
      <c r="I106" s="66" t="s">
        <v>109</v>
      </c>
      <c r="J106" s="66" t="s">
        <v>110</v>
      </c>
      <c r="K106" s="66" t="s">
        <v>7</v>
      </c>
    </row>
    <row r="107" spans="1:11" s="3" customFormat="1" ht="83.45" customHeight="1" x14ac:dyDescent="0.2">
      <c r="A107" s="67"/>
      <c r="B107" s="67"/>
      <c r="C107" s="67"/>
      <c r="D107" s="65" t="s">
        <v>2</v>
      </c>
      <c r="E107" s="65" t="s">
        <v>3</v>
      </c>
      <c r="F107" s="65" t="s">
        <v>5</v>
      </c>
      <c r="G107" s="72"/>
      <c r="H107" s="67"/>
      <c r="I107" s="67"/>
      <c r="J107" s="67"/>
      <c r="K107" s="67"/>
    </row>
    <row r="108" spans="1:11" s="3" customFormat="1" x14ac:dyDescent="0.2">
      <c r="A108" s="1"/>
      <c r="B108" s="10"/>
      <c r="C108" s="11"/>
      <c r="D108" s="11"/>
      <c r="E108" s="11"/>
      <c r="F108" s="1"/>
      <c r="G108" s="52"/>
      <c r="H108" s="13"/>
    </row>
    <row r="109" spans="1:11" s="11" customFormat="1" x14ac:dyDescent="0.2">
      <c r="A109" s="1" t="s">
        <v>11</v>
      </c>
      <c r="B109" s="77" t="s">
        <v>36</v>
      </c>
      <c r="C109" s="77"/>
      <c r="D109" s="1"/>
      <c r="E109" s="1"/>
      <c r="F109" s="1"/>
      <c r="G109" s="46"/>
      <c r="H109" s="1"/>
      <c r="I109" s="1"/>
      <c r="J109" s="1"/>
      <c r="K109" s="1"/>
    </row>
    <row r="110" spans="1:11" s="3" customFormat="1" ht="31.5" customHeight="1" x14ac:dyDescent="0.2">
      <c r="A110" s="1" t="s">
        <v>42</v>
      </c>
      <c r="B110" s="69" t="s">
        <v>45</v>
      </c>
      <c r="C110" s="11" t="s">
        <v>75</v>
      </c>
      <c r="D110" s="11" t="s">
        <v>12</v>
      </c>
      <c r="E110" s="11" t="s">
        <v>12</v>
      </c>
      <c r="F110" s="11" t="s">
        <v>12</v>
      </c>
      <c r="G110" s="40">
        <v>598.41999999999996</v>
      </c>
    </row>
    <row r="111" spans="1:11" s="3" customFormat="1" x14ac:dyDescent="0.2">
      <c r="A111" s="1"/>
      <c r="B111" s="69"/>
      <c r="C111" s="11" t="s">
        <v>75</v>
      </c>
      <c r="D111" s="11" t="s">
        <v>12</v>
      </c>
      <c r="E111" s="11" t="s">
        <v>12</v>
      </c>
      <c r="F111" s="11" t="s">
        <v>12</v>
      </c>
      <c r="G111" s="40">
        <v>475</v>
      </c>
    </row>
    <row r="112" spans="1:11" s="3" customFormat="1" x14ac:dyDescent="0.2">
      <c r="A112" s="1"/>
      <c r="B112" s="69"/>
      <c r="C112" s="11" t="s">
        <v>76</v>
      </c>
      <c r="D112" s="11" t="s">
        <v>12</v>
      </c>
      <c r="E112" s="11" t="s">
        <v>12</v>
      </c>
      <c r="F112" s="11" t="s">
        <v>12</v>
      </c>
      <c r="G112" s="40">
        <v>503.04</v>
      </c>
    </row>
    <row r="113" spans="1:11" s="3" customFormat="1" x14ac:dyDescent="0.2">
      <c r="A113" s="1"/>
      <c r="B113" s="69"/>
      <c r="C113" s="11" t="s">
        <v>77</v>
      </c>
      <c r="D113" s="11" t="s">
        <v>12</v>
      </c>
      <c r="E113" s="11" t="s">
        <v>12</v>
      </c>
      <c r="F113" s="11" t="s">
        <v>12</v>
      </c>
      <c r="G113" s="40">
        <v>1487.59</v>
      </c>
    </row>
    <row r="114" spans="1:11" s="3" customFormat="1" x14ac:dyDescent="0.2">
      <c r="A114" s="1"/>
      <c r="B114" s="69"/>
      <c r="C114" s="11" t="s">
        <v>78</v>
      </c>
      <c r="D114" s="11" t="s">
        <v>12</v>
      </c>
      <c r="E114" s="11" t="s">
        <v>12</v>
      </c>
      <c r="F114" s="11" t="s">
        <v>12</v>
      </c>
      <c r="G114" s="40">
        <v>550</v>
      </c>
    </row>
    <row r="115" spans="1:11" s="3" customFormat="1" x14ac:dyDescent="0.2">
      <c r="A115" s="1"/>
      <c r="B115" s="69"/>
      <c r="C115" s="11" t="s">
        <v>79</v>
      </c>
      <c r="D115" s="11" t="s">
        <v>12</v>
      </c>
      <c r="E115" s="11" t="s">
        <v>12</v>
      </c>
      <c r="F115" s="11" t="s">
        <v>12</v>
      </c>
      <c r="G115" s="40">
        <v>980.7</v>
      </c>
    </row>
    <row r="116" spans="1:11" s="3" customFormat="1" x14ac:dyDescent="0.2">
      <c r="A116" s="1"/>
      <c r="B116" s="69"/>
      <c r="C116" s="11" t="s">
        <v>80</v>
      </c>
      <c r="D116" s="11" t="s">
        <v>12</v>
      </c>
      <c r="E116" s="11" t="s">
        <v>12</v>
      </c>
      <c r="F116" s="11" t="s">
        <v>12</v>
      </c>
      <c r="G116" s="40">
        <v>692.77</v>
      </c>
    </row>
    <row r="117" spans="1:11" s="3" customFormat="1" x14ac:dyDescent="0.2">
      <c r="A117" s="1"/>
      <c r="B117" s="69"/>
      <c r="C117" s="11" t="s">
        <v>81</v>
      </c>
      <c r="D117" s="11" t="s">
        <v>12</v>
      </c>
      <c r="E117" s="11" t="s">
        <v>12</v>
      </c>
      <c r="F117" s="11" t="s">
        <v>12</v>
      </c>
      <c r="G117" s="40">
        <v>112.3</v>
      </c>
    </row>
    <row r="118" spans="1:11" s="3" customFormat="1" x14ac:dyDescent="0.2">
      <c r="A118" s="1"/>
      <c r="B118" s="69"/>
      <c r="C118" s="11" t="s">
        <v>82</v>
      </c>
      <c r="D118" s="11" t="s">
        <v>12</v>
      </c>
      <c r="E118" s="11" t="s">
        <v>12</v>
      </c>
      <c r="F118" s="11" t="s">
        <v>12</v>
      </c>
      <c r="G118" s="40">
        <v>115</v>
      </c>
    </row>
    <row r="119" spans="1:11" x14ac:dyDescent="0.2">
      <c r="B119" s="69"/>
      <c r="C119" s="11" t="s">
        <v>83</v>
      </c>
      <c r="D119" s="11" t="s">
        <v>12</v>
      </c>
      <c r="E119" s="11" t="s">
        <v>12</v>
      </c>
      <c r="F119" s="11" t="s">
        <v>12</v>
      </c>
      <c r="G119" s="40">
        <v>144.25</v>
      </c>
    </row>
    <row r="120" spans="1:11" x14ac:dyDescent="0.2">
      <c r="B120" s="69"/>
      <c r="C120" s="11" t="s">
        <v>105</v>
      </c>
      <c r="D120" s="11" t="s">
        <v>12</v>
      </c>
      <c r="E120" s="11" t="s">
        <v>12</v>
      </c>
      <c r="F120" s="11" t="s">
        <v>12</v>
      </c>
      <c r="G120" s="40">
        <v>97.02</v>
      </c>
    </row>
    <row r="121" spans="1:11" s="3" customFormat="1" x14ac:dyDescent="0.2">
      <c r="A121" s="1"/>
      <c r="B121" s="69"/>
      <c r="C121" s="11" t="s">
        <v>107</v>
      </c>
      <c r="D121" s="11" t="s">
        <v>12</v>
      </c>
      <c r="E121" s="11" t="s">
        <v>12</v>
      </c>
      <c r="F121" s="11" t="s">
        <v>12</v>
      </c>
      <c r="G121" s="40">
        <v>100</v>
      </c>
    </row>
    <row r="122" spans="1:11" s="3" customFormat="1" x14ac:dyDescent="0.2">
      <c r="A122" s="1"/>
      <c r="B122" s="69"/>
      <c r="C122" s="11" t="s">
        <v>111</v>
      </c>
      <c r="D122" s="11" t="s">
        <v>12</v>
      </c>
      <c r="E122" s="11" t="s">
        <v>12</v>
      </c>
      <c r="F122" s="11" t="s">
        <v>12</v>
      </c>
      <c r="G122" s="40">
        <v>100</v>
      </c>
    </row>
    <row r="123" spans="1:11" s="3" customFormat="1" x14ac:dyDescent="0.2">
      <c r="A123" s="1"/>
      <c r="C123" s="1"/>
      <c r="D123" s="1"/>
      <c r="E123" s="1"/>
      <c r="F123" s="1"/>
      <c r="G123" s="53">
        <f>G122+G121+G120+G119+G118+G117+G116+G115+G114+G113+G112+G111+G110+G101+G100+G99+G98+G97+G96+G95+G94+G93+G92</f>
        <v>9719.7899999999991</v>
      </c>
    </row>
    <row r="124" spans="1:11" s="3" customFormat="1" x14ac:dyDescent="0.2">
      <c r="A124" s="1"/>
      <c r="B124" s="10"/>
      <c r="C124" s="11"/>
      <c r="D124" s="11"/>
      <c r="E124" s="11"/>
      <c r="F124" s="1"/>
      <c r="G124" s="52"/>
      <c r="H124" s="13"/>
    </row>
    <row r="125" spans="1:11" s="3" customFormat="1" ht="15.75" customHeight="1" x14ac:dyDescent="0.2">
      <c r="A125" s="1" t="s">
        <v>39</v>
      </c>
      <c r="B125" s="69" t="s">
        <v>46</v>
      </c>
      <c r="C125" s="11" t="s">
        <v>84</v>
      </c>
      <c r="D125" s="11" t="s">
        <v>12</v>
      </c>
      <c r="E125" s="11" t="s">
        <v>12</v>
      </c>
      <c r="F125" s="11" t="s">
        <v>12</v>
      </c>
      <c r="G125" s="40">
        <v>70</v>
      </c>
      <c r="I125" s="11"/>
    </row>
    <row r="126" spans="1:11" s="3" customFormat="1" x14ac:dyDescent="0.2">
      <c r="A126" s="1"/>
      <c r="B126" s="69"/>
      <c r="C126" s="11" t="s">
        <v>74</v>
      </c>
      <c r="D126" s="11" t="s">
        <v>12</v>
      </c>
      <c r="E126" s="11" t="s">
        <v>12</v>
      </c>
      <c r="F126" s="11" t="s">
        <v>12</v>
      </c>
      <c r="G126" s="40">
        <v>115</v>
      </c>
      <c r="K126" s="4"/>
    </row>
    <row r="127" spans="1:11" s="3" customFormat="1" x14ac:dyDescent="0.2">
      <c r="A127" s="1"/>
      <c r="B127" s="69"/>
      <c r="C127" s="11" t="s">
        <v>85</v>
      </c>
      <c r="D127" s="11" t="s">
        <v>12</v>
      </c>
      <c r="E127" s="11" t="s">
        <v>12</v>
      </c>
      <c r="F127" s="11" t="s">
        <v>12</v>
      </c>
      <c r="G127" s="40">
        <v>260</v>
      </c>
      <c r="K127" s="8"/>
    </row>
    <row r="128" spans="1:11" s="3" customFormat="1" x14ac:dyDescent="0.2">
      <c r="A128" s="1"/>
      <c r="B128" s="69"/>
      <c r="C128" s="11" t="s">
        <v>85</v>
      </c>
      <c r="D128" s="11" t="s">
        <v>12</v>
      </c>
      <c r="E128" s="11" t="s">
        <v>12</v>
      </c>
      <c r="F128" s="11" t="s">
        <v>12</v>
      </c>
      <c r="G128" s="40">
        <v>95</v>
      </c>
      <c r="K128" s="8"/>
    </row>
    <row r="131" spans="1:11" s="3" customFormat="1" ht="17.25" customHeight="1" x14ac:dyDescent="0.2">
      <c r="A131" s="76" t="s">
        <v>49</v>
      </c>
      <c r="B131" s="76"/>
      <c r="C131" s="76"/>
      <c r="D131" s="76"/>
      <c r="E131" s="76"/>
      <c r="F131" s="76"/>
      <c r="G131" s="76"/>
      <c r="H131" s="76"/>
      <c r="I131" s="76"/>
      <c r="J131" s="76"/>
      <c r="K131" s="76"/>
    </row>
    <row r="132" spans="1:11" x14ac:dyDescent="0.2">
      <c r="A132" s="74" t="s">
        <v>118</v>
      </c>
      <c r="B132" s="74"/>
      <c r="C132" s="74"/>
      <c r="D132" s="74"/>
      <c r="E132" s="74"/>
      <c r="F132" s="74"/>
      <c r="G132" s="74"/>
      <c r="H132" s="74"/>
      <c r="I132" s="74"/>
      <c r="J132" s="74"/>
      <c r="K132" s="74"/>
    </row>
    <row r="133" spans="1:11" s="3" customFormat="1" ht="17.25" customHeight="1" x14ac:dyDescent="0.2">
      <c r="A133" s="75" t="s">
        <v>103</v>
      </c>
      <c r="B133" s="75"/>
      <c r="C133" s="75"/>
      <c r="D133" s="75"/>
      <c r="E133" s="75"/>
      <c r="F133" s="75"/>
      <c r="G133" s="75"/>
      <c r="H133" s="75"/>
      <c r="I133" s="75"/>
      <c r="J133" s="75"/>
      <c r="K133" s="75"/>
    </row>
    <row r="134" spans="1:11" s="3" customFormat="1" ht="17.25" customHeight="1" x14ac:dyDescent="0.2">
      <c r="A134" s="66" t="s">
        <v>1</v>
      </c>
      <c r="B134" s="66" t="s">
        <v>0</v>
      </c>
      <c r="C134" s="66" t="s">
        <v>128</v>
      </c>
      <c r="D134" s="70" t="s">
        <v>4</v>
      </c>
      <c r="E134" s="70"/>
      <c r="F134" s="70"/>
      <c r="G134" s="71" t="s">
        <v>6</v>
      </c>
      <c r="H134" s="66" t="s">
        <v>127</v>
      </c>
      <c r="I134" s="66" t="s">
        <v>109</v>
      </c>
      <c r="J134" s="66" t="s">
        <v>110</v>
      </c>
      <c r="K134" s="66" t="s">
        <v>7</v>
      </c>
    </row>
    <row r="135" spans="1:11" s="3" customFormat="1" ht="80.45" customHeight="1" x14ac:dyDescent="0.2">
      <c r="A135" s="67"/>
      <c r="B135" s="67"/>
      <c r="C135" s="67"/>
      <c r="D135" s="65" t="s">
        <v>2</v>
      </c>
      <c r="E135" s="65" t="s">
        <v>3</v>
      </c>
      <c r="F135" s="65" t="s">
        <v>5</v>
      </c>
      <c r="G135" s="72"/>
      <c r="H135" s="67"/>
      <c r="I135" s="67"/>
      <c r="J135" s="67"/>
      <c r="K135" s="67"/>
    </row>
    <row r="136" spans="1:11" s="3" customFormat="1" x14ac:dyDescent="0.2">
      <c r="A136" s="41"/>
      <c r="B136" s="41"/>
      <c r="C136" s="42"/>
      <c r="D136" s="42"/>
      <c r="E136" s="42"/>
      <c r="F136" s="42"/>
      <c r="G136" s="54"/>
      <c r="H136" s="41"/>
      <c r="I136" s="41"/>
      <c r="J136" s="41"/>
      <c r="K136" s="42"/>
    </row>
    <row r="137" spans="1:11" s="3" customFormat="1" x14ac:dyDescent="0.2">
      <c r="A137" s="1" t="s">
        <v>11</v>
      </c>
      <c r="B137" s="77" t="s">
        <v>36</v>
      </c>
      <c r="C137" s="77"/>
      <c r="D137" s="42"/>
      <c r="E137" s="42"/>
      <c r="F137" s="42"/>
      <c r="G137" s="54"/>
      <c r="H137" s="41"/>
      <c r="I137" s="41"/>
      <c r="J137" s="41"/>
      <c r="K137" s="42"/>
    </row>
    <row r="138" spans="1:11" s="3" customFormat="1" ht="15.75" customHeight="1" x14ac:dyDescent="0.2">
      <c r="A138" s="1" t="s">
        <v>39</v>
      </c>
      <c r="B138" s="69" t="s">
        <v>46</v>
      </c>
      <c r="C138" s="11" t="s">
        <v>71</v>
      </c>
      <c r="D138" s="11" t="s">
        <v>12</v>
      </c>
      <c r="E138" s="11" t="s">
        <v>12</v>
      </c>
      <c r="F138" s="11" t="s">
        <v>12</v>
      </c>
      <c r="G138" s="40">
        <v>115</v>
      </c>
      <c r="K138" s="8"/>
    </row>
    <row r="139" spans="1:11" s="3" customFormat="1" x14ac:dyDescent="0.2">
      <c r="A139" s="1"/>
      <c r="B139" s="69"/>
      <c r="C139" s="33" t="s">
        <v>75</v>
      </c>
      <c r="D139" s="33" t="s">
        <v>12</v>
      </c>
      <c r="E139" s="33" t="s">
        <v>12</v>
      </c>
      <c r="F139" s="33" t="s">
        <v>12</v>
      </c>
      <c r="G139" s="40">
        <v>37.24</v>
      </c>
      <c r="K139" s="31"/>
    </row>
    <row r="140" spans="1:11" s="3" customFormat="1" x14ac:dyDescent="0.2">
      <c r="A140" s="1"/>
      <c r="B140" s="69"/>
      <c r="C140" s="11" t="s">
        <v>76</v>
      </c>
      <c r="D140" s="11" t="s">
        <v>12</v>
      </c>
      <c r="E140" s="11" t="s">
        <v>12</v>
      </c>
      <c r="F140" s="11" t="s">
        <v>12</v>
      </c>
      <c r="G140" s="40">
        <v>686.61</v>
      </c>
      <c r="K140" s="8"/>
    </row>
    <row r="141" spans="1:11" s="3" customFormat="1" x14ac:dyDescent="0.2">
      <c r="A141" s="1"/>
      <c r="B141" s="69"/>
      <c r="C141" s="11" t="s">
        <v>77</v>
      </c>
      <c r="D141" s="11" t="s">
        <v>12</v>
      </c>
      <c r="E141" s="11" t="s">
        <v>12</v>
      </c>
      <c r="F141" s="11" t="s">
        <v>12</v>
      </c>
      <c r="G141" s="40">
        <v>471.63</v>
      </c>
      <c r="K141" s="8"/>
    </row>
    <row r="142" spans="1:11" s="3" customFormat="1" x14ac:dyDescent="0.2">
      <c r="A142" s="1"/>
      <c r="B142" s="69"/>
      <c r="C142" s="33" t="s">
        <v>77</v>
      </c>
      <c r="D142" s="33" t="s">
        <v>12</v>
      </c>
      <c r="E142" s="33" t="s">
        <v>12</v>
      </c>
      <c r="F142" s="33" t="s">
        <v>12</v>
      </c>
      <c r="G142" s="40">
        <v>300</v>
      </c>
      <c r="K142" s="31"/>
    </row>
    <row r="143" spans="1:11" s="3" customFormat="1" x14ac:dyDescent="0.2">
      <c r="A143" s="1"/>
      <c r="B143" s="69"/>
      <c r="C143" s="11" t="s">
        <v>115</v>
      </c>
      <c r="D143" s="11" t="s">
        <v>12</v>
      </c>
      <c r="E143" s="11" t="s">
        <v>12</v>
      </c>
      <c r="F143" s="11" t="s">
        <v>12</v>
      </c>
      <c r="G143" s="40">
        <v>2112.79</v>
      </c>
      <c r="K143" s="8"/>
    </row>
    <row r="144" spans="1:11" s="3" customFormat="1" x14ac:dyDescent="0.2">
      <c r="A144" s="1"/>
      <c r="B144" s="69"/>
      <c r="C144" s="11" t="s">
        <v>102</v>
      </c>
      <c r="D144" s="11" t="s">
        <v>12</v>
      </c>
      <c r="E144" s="11" t="s">
        <v>12</v>
      </c>
      <c r="F144" s="11" t="s">
        <v>12</v>
      </c>
      <c r="G144" s="40">
        <v>1467.56</v>
      </c>
    </row>
    <row r="145" spans="1:11" s="3" customFormat="1" x14ac:dyDescent="0.2">
      <c r="A145" s="1"/>
      <c r="B145" s="69"/>
      <c r="C145" s="11" t="s">
        <v>116</v>
      </c>
      <c r="D145" s="11" t="s">
        <v>12</v>
      </c>
      <c r="E145" s="11" t="s">
        <v>12</v>
      </c>
      <c r="F145" s="11" t="s">
        <v>12</v>
      </c>
      <c r="G145" s="40">
        <v>1259.0999999999999</v>
      </c>
    </row>
    <row r="146" spans="1:11" s="3" customFormat="1" x14ac:dyDescent="0.2">
      <c r="A146" s="1"/>
      <c r="B146" s="69"/>
      <c r="C146" s="11" t="s">
        <v>78</v>
      </c>
      <c r="D146" s="11" t="s">
        <v>12</v>
      </c>
      <c r="E146" s="11" t="s">
        <v>12</v>
      </c>
      <c r="F146" s="11" t="s">
        <v>12</v>
      </c>
      <c r="G146" s="40">
        <v>300</v>
      </c>
    </row>
    <row r="147" spans="1:11" s="3" customFormat="1" x14ac:dyDescent="0.2">
      <c r="A147" s="1"/>
      <c r="B147" s="69"/>
      <c r="C147" s="11" t="s">
        <v>79</v>
      </c>
      <c r="D147" s="11" t="s">
        <v>12</v>
      </c>
      <c r="E147" s="11" t="s">
        <v>12</v>
      </c>
      <c r="F147" s="11" t="s">
        <v>12</v>
      </c>
      <c r="G147" s="40">
        <v>355.37</v>
      </c>
    </row>
    <row r="148" spans="1:11" s="3" customFormat="1" ht="15.6" customHeight="1" x14ac:dyDescent="0.2">
      <c r="A148" s="1"/>
      <c r="B148" s="69"/>
      <c r="C148" s="11" t="s">
        <v>80</v>
      </c>
      <c r="D148" s="11" t="s">
        <v>12</v>
      </c>
      <c r="E148" s="11" t="s">
        <v>12</v>
      </c>
      <c r="F148" s="11" t="s">
        <v>12</v>
      </c>
      <c r="G148" s="40">
        <v>150</v>
      </c>
    </row>
    <row r="149" spans="1:11" s="3" customFormat="1" ht="15.95" customHeight="1" x14ac:dyDescent="0.2">
      <c r="A149" s="1"/>
      <c r="C149" s="11"/>
      <c r="D149" s="11"/>
      <c r="E149" s="11"/>
      <c r="F149" s="11"/>
      <c r="G149" s="53">
        <f>G148+G147+G146+G145+G143+G144+G142+G141+G140+G139+G138+G125+G126+G127+G128</f>
        <v>7795.2999999999993</v>
      </c>
    </row>
    <row r="150" spans="1:11" s="3" customFormat="1" x14ac:dyDescent="0.2">
      <c r="A150" s="2"/>
      <c r="B150" s="78" t="s">
        <v>18</v>
      </c>
      <c r="C150" s="78"/>
      <c r="D150" s="78"/>
      <c r="E150" s="78"/>
      <c r="F150" s="78"/>
      <c r="G150" s="53">
        <f>G21+G49+G60+G71+G90+G123+G149</f>
        <v>20391.21</v>
      </c>
      <c r="H150" s="22"/>
      <c r="I150" s="39"/>
      <c r="J150" s="23"/>
      <c r="K150" s="23"/>
    </row>
    <row r="151" spans="1:11" s="3" customFormat="1" ht="17.25" customHeight="1" x14ac:dyDescent="0.2">
      <c r="A151" s="1"/>
      <c r="B151" s="36"/>
      <c r="C151" s="1"/>
      <c r="D151" s="1"/>
      <c r="E151" s="1"/>
      <c r="F151" s="1"/>
      <c r="G151" s="52"/>
      <c r="H151" s="1"/>
      <c r="I151" s="1"/>
      <c r="J151" s="1"/>
      <c r="K151" s="1"/>
    </row>
    <row r="152" spans="1:11" s="3" customFormat="1" ht="14.25" customHeight="1" x14ac:dyDescent="0.2">
      <c r="A152" s="1" t="s">
        <v>19</v>
      </c>
      <c r="B152" s="4" t="s">
        <v>20</v>
      </c>
      <c r="C152" s="11"/>
      <c r="D152" s="11"/>
      <c r="E152" s="11"/>
      <c r="F152" s="11"/>
      <c r="G152" s="43"/>
    </row>
    <row r="153" spans="1:11" s="3" customFormat="1" ht="15.6" customHeight="1" x14ac:dyDescent="0.2">
      <c r="A153" s="1" t="s">
        <v>37</v>
      </c>
      <c r="B153" s="69" t="s">
        <v>44</v>
      </c>
      <c r="C153" s="11" t="s">
        <v>86</v>
      </c>
      <c r="D153" s="11" t="s">
        <v>12</v>
      </c>
      <c r="E153" s="11" t="s">
        <v>12</v>
      </c>
      <c r="F153" s="11" t="s">
        <v>12</v>
      </c>
      <c r="G153" s="40">
        <v>42.81</v>
      </c>
    </row>
    <row r="154" spans="1:11" s="3" customFormat="1" x14ac:dyDescent="0.2">
      <c r="A154" s="1"/>
      <c r="B154" s="69"/>
      <c r="C154" s="11" t="s">
        <v>87</v>
      </c>
      <c r="D154" s="11" t="s">
        <v>13</v>
      </c>
      <c r="E154" s="11" t="s">
        <v>12</v>
      </c>
      <c r="F154" s="11" t="s">
        <v>12</v>
      </c>
      <c r="G154" s="40">
        <v>20.86</v>
      </c>
    </row>
    <row r="155" spans="1:11" s="3" customFormat="1" ht="47.25" x14ac:dyDescent="0.2">
      <c r="A155" s="1"/>
      <c r="B155" s="69"/>
      <c r="C155" s="9" t="s">
        <v>88</v>
      </c>
      <c r="D155" s="11"/>
      <c r="E155" s="11">
        <v>38824</v>
      </c>
      <c r="F155" s="11">
        <v>1000</v>
      </c>
      <c r="G155" s="40">
        <v>388.24</v>
      </c>
    </row>
    <row r="156" spans="1:11" s="3" customFormat="1" ht="17.25" customHeight="1" x14ac:dyDescent="0.2">
      <c r="A156" s="1"/>
      <c r="B156" s="37"/>
      <c r="G156" s="55"/>
      <c r="H156" s="1"/>
      <c r="I156" s="1"/>
      <c r="J156" s="1"/>
      <c r="K156" s="1"/>
    </row>
    <row r="157" spans="1:11" s="3" customFormat="1" ht="17.25" customHeight="1" x14ac:dyDescent="0.2">
      <c r="A157" s="1"/>
      <c r="B157" s="37"/>
      <c r="G157" s="55"/>
      <c r="H157" s="1"/>
      <c r="I157" s="1"/>
      <c r="J157" s="1"/>
      <c r="K157" s="1"/>
    </row>
    <row r="158" spans="1:11" s="3" customFormat="1" ht="17.25" customHeight="1" x14ac:dyDescent="0.2">
      <c r="A158" s="76" t="s">
        <v>49</v>
      </c>
      <c r="B158" s="76"/>
      <c r="C158" s="76"/>
      <c r="D158" s="76"/>
      <c r="E158" s="76"/>
      <c r="F158" s="76"/>
      <c r="G158" s="76"/>
      <c r="H158" s="76"/>
      <c r="I158" s="76"/>
      <c r="J158" s="76"/>
      <c r="K158" s="76"/>
    </row>
    <row r="159" spans="1:11" x14ac:dyDescent="0.2">
      <c r="A159" s="74" t="s">
        <v>118</v>
      </c>
      <c r="B159" s="74"/>
      <c r="C159" s="74"/>
      <c r="D159" s="74"/>
      <c r="E159" s="74"/>
      <c r="F159" s="74"/>
      <c r="G159" s="74"/>
      <c r="H159" s="74"/>
      <c r="I159" s="74"/>
      <c r="J159" s="74"/>
      <c r="K159" s="74"/>
    </row>
    <row r="160" spans="1:11" s="3" customFormat="1" ht="17.25" customHeight="1" x14ac:dyDescent="0.2">
      <c r="A160" s="75" t="s">
        <v>103</v>
      </c>
      <c r="B160" s="75"/>
      <c r="C160" s="75"/>
      <c r="D160" s="75"/>
      <c r="E160" s="75"/>
      <c r="F160" s="75"/>
      <c r="G160" s="75"/>
      <c r="H160" s="75"/>
      <c r="I160" s="75"/>
      <c r="J160" s="75"/>
      <c r="K160" s="75"/>
    </row>
    <row r="161" spans="1:11" s="3" customFormat="1" ht="17.25" customHeight="1" x14ac:dyDescent="0.2">
      <c r="A161" s="66" t="s">
        <v>1</v>
      </c>
      <c r="B161" s="66" t="s">
        <v>0</v>
      </c>
      <c r="C161" s="66" t="s">
        <v>128</v>
      </c>
      <c r="D161" s="70" t="s">
        <v>4</v>
      </c>
      <c r="E161" s="70"/>
      <c r="F161" s="70"/>
      <c r="G161" s="71" t="s">
        <v>6</v>
      </c>
      <c r="H161" s="66" t="s">
        <v>127</v>
      </c>
      <c r="I161" s="66" t="s">
        <v>109</v>
      </c>
      <c r="J161" s="66" t="s">
        <v>110</v>
      </c>
      <c r="K161" s="66" t="s">
        <v>7</v>
      </c>
    </row>
    <row r="162" spans="1:11" s="3" customFormat="1" ht="63" x14ac:dyDescent="0.2">
      <c r="A162" s="67"/>
      <c r="B162" s="67"/>
      <c r="C162" s="67"/>
      <c r="D162" s="65" t="s">
        <v>2</v>
      </c>
      <c r="E162" s="65" t="s">
        <v>3</v>
      </c>
      <c r="F162" s="65" t="s">
        <v>5</v>
      </c>
      <c r="G162" s="72"/>
      <c r="H162" s="67"/>
      <c r="I162" s="67"/>
      <c r="J162" s="67"/>
      <c r="K162" s="67"/>
    </row>
    <row r="163" spans="1:11" s="3" customFormat="1" x14ac:dyDescent="0.2">
      <c r="A163" s="4"/>
      <c r="B163" s="4"/>
      <c r="C163" s="5"/>
      <c r="D163" s="5"/>
      <c r="E163" s="5"/>
      <c r="F163" s="5"/>
      <c r="G163" s="49"/>
      <c r="H163" s="4"/>
      <c r="I163" s="4"/>
      <c r="J163" s="4"/>
      <c r="K163" s="5"/>
    </row>
    <row r="164" spans="1:11" s="3" customFormat="1" ht="14.25" customHeight="1" x14ac:dyDescent="0.2">
      <c r="A164" s="1" t="s">
        <v>19</v>
      </c>
      <c r="B164" s="4" t="s">
        <v>20</v>
      </c>
      <c r="C164" s="11"/>
      <c r="D164" s="11"/>
      <c r="E164" s="11"/>
      <c r="F164" s="11"/>
      <c r="G164" s="43"/>
    </row>
    <row r="165" spans="1:11" s="3" customFormat="1" ht="24.75" customHeight="1" x14ac:dyDescent="0.2">
      <c r="A165" s="1" t="s">
        <v>37</v>
      </c>
      <c r="B165" s="69" t="s">
        <v>44</v>
      </c>
      <c r="C165" s="11" t="s">
        <v>57</v>
      </c>
      <c r="D165" s="11" t="s">
        <v>12</v>
      </c>
      <c r="E165" s="11" t="s">
        <v>12</v>
      </c>
      <c r="F165" s="11" t="s">
        <v>12</v>
      </c>
      <c r="G165" s="40">
        <v>0.01</v>
      </c>
    </row>
    <row r="166" spans="1:11" s="3" customFormat="1" ht="14.25" customHeight="1" x14ac:dyDescent="0.2">
      <c r="A166" s="1"/>
      <c r="B166" s="69"/>
      <c r="C166" s="11" t="s">
        <v>55</v>
      </c>
      <c r="D166" s="11" t="s">
        <v>12</v>
      </c>
      <c r="E166" s="11" t="s">
        <v>12</v>
      </c>
      <c r="F166" s="11" t="s">
        <v>12</v>
      </c>
      <c r="G166" s="40">
        <v>0.01</v>
      </c>
    </row>
    <row r="167" spans="1:11" s="3" customFormat="1" ht="14.25" customHeight="1" x14ac:dyDescent="0.2">
      <c r="A167" s="1"/>
      <c r="B167" s="69"/>
      <c r="C167" s="11" t="s">
        <v>51</v>
      </c>
      <c r="D167" s="11" t="s">
        <v>12</v>
      </c>
      <c r="E167" s="11" t="s">
        <v>12</v>
      </c>
      <c r="F167" s="11" t="s">
        <v>12</v>
      </c>
      <c r="G167" s="40">
        <v>10</v>
      </c>
    </row>
    <row r="168" spans="1:11" s="3" customFormat="1" ht="14.25" customHeight="1" x14ac:dyDescent="0.2">
      <c r="A168" s="1"/>
      <c r="B168" s="69"/>
      <c r="C168" s="11" t="s">
        <v>52</v>
      </c>
      <c r="D168" s="11" t="s">
        <v>12</v>
      </c>
      <c r="E168" s="11" t="s">
        <v>12</v>
      </c>
      <c r="F168" s="11" t="s">
        <v>12</v>
      </c>
      <c r="G168" s="40">
        <v>70</v>
      </c>
    </row>
    <row r="169" spans="1:11" s="3" customFormat="1" ht="14.25" customHeight="1" x14ac:dyDescent="0.2">
      <c r="A169" s="1"/>
      <c r="B169" s="69"/>
      <c r="C169" s="11" t="s">
        <v>81</v>
      </c>
      <c r="D169" s="11" t="s">
        <v>12</v>
      </c>
      <c r="E169" s="11" t="s">
        <v>12</v>
      </c>
      <c r="F169" s="11" t="s">
        <v>12</v>
      </c>
      <c r="G169" s="40">
        <v>1100</v>
      </c>
    </row>
    <row r="170" spans="1:11" s="3" customFormat="1" ht="14.25" customHeight="1" x14ac:dyDescent="0.2">
      <c r="A170" s="1"/>
      <c r="B170" s="4"/>
      <c r="C170" s="1"/>
      <c r="D170" s="1"/>
      <c r="E170" s="1"/>
      <c r="F170" s="1"/>
      <c r="G170" s="53">
        <f>G153+G154+G155+G165+G166+G168+G167+G169</f>
        <v>1631.93</v>
      </c>
    </row>
    <row r="171" spans="1:11" s="3" customFormat="1" ht="14.25" customHeight="1" x14ac:dyDescent="0.2">
      <c r="A171" s="1"/>
      <c r="B171" s="4"/>
      <c r="C171" s="1"/>
      <c r="D171" s="1"/>
      <c r="E171" s="1"/>
      <c r="F171" s="1"/>
      <c r="G171" s="56"/>
    </row>
    <row r="172" spans="1:11" s="3" customFormat="1" ht="14.25" customHeight="1" x14ac:dyDescent="0.2">
      <c r="A172" s="1" t="s">
        <v>38</v>
      </c>
      <c r="B172" s="69" t="s">
        <v>21</v>
      </c>
      <c r="C172" s="11" t="s">
        <v>86</v>
      </c>
      <c r="D172" s="11" t="s">
        <v>13</v>
      </c>
      <c r="E172" s="11">
        <v>3000</v>
      </c>
      <c r="F172" s="11">
        <v>100</v>
      </c>
      <c r="G172" s="40">
        <v>3</v>
      </c>
    </row>
    <row r="173" spans="1:11" s="3" customFormat="1" ht="14.25" customHeight="1" x14ac:dyDescent="0.2">
      <c r="A173" s="1"/>
      <c r="B173" s="69"/>
      <c r="C173" s="11" t="s">
        <v>50</v>
      </c>
      <c r="D173" s="11" t="s">
        <v>12</v>
      </c>
      <c r="E173" s="11" t="s">
        <v>12</v>
      </c>
      <c r="F173" s="11" t="s">
        <v>12</v>
      </c>
      <c r="G173" s="40">
        <v>10</v>
      </c>
    </row>
    <row r="174" spans="1:11" s="3" customFormat="1" ht="14.25" customHeight="1" x14ac:dyDescent="0.2">
      <c r="A174" s="1"/>
      <c r="B174" s="69"/>
      <c r="C174" s="11" t="s">
        <v>52</v>
      </c>
      <c r="D174" s="11" t="s">
        <v>13</v>
      </c>
      <c r="E174" s="11">
        <v>5077</v>
      </c>
      <c r="F174" s="11">
        <v>100</v>
      </c>
      <c r="G174" s="40">
        <v>5.07</v>
      </c>
    </row>
    <row r="175" spans="1:11" s="3" customFormat="1" x14ac:dyDescent="0.2">
      <c r="B175" s="69"/>
      <c r="C175" s="11" t="s">
        <v>71</v>
      </c>
      <c r="D175" s="11" t="s">
        <v>12</v>
      </c>
      <c r="E175" s="11" t="s">
        <v>12</v>
      </c>
      <c r="F175" s="11" t="s">
        <v>12</v>
      </c>
      <c r="G175" s="40">
        <v>275</v>
      </c>
    </row>
    <row r="176" spans="1:11" s="3" customFormat="1" x14ac:dyDescent="0.2">
      <c r="A176" s="1"/>
      <c r="B176" s="69"/>
      <c r="C176" s="11" t="s">
        <v>75</v>
      </c>
      <c r="D176" s="11" t="s">
        <v>12</v>
      </c>
      <c r="E176" s="11" t="s">
        <v>12</v>
      </c>
      <c r="F176" s="11" t="s">
        <v>12</v>
      </c>
      <c r="G176" s="40">
        <v>600</v>
      </c>
    </row>
    <row r="177" spans="1:11" s="3" customFormat="1" x14ac:dyDescent="0.2">
      <c r="A177" s="1"/>
      <c r="B177" s="69"/>
      <c r="C177" s="11" t="s">
        <v>77</v>
      </c>
      <c r="D177" s="11" t="s">
        <v>12</v>
      </c>
      <c r="E177" s="11" t="s">
        <v>12</v>
      </c>
      <c r="F177" s="11" t="s">
        <v>12</v>
      </c>
      <c r="G177" s="40">
        <v>44.44</v>
      </c>
    </row>
    <row r="178" spans="1:11" s="3" customFormat="1" x14ac:dyDescent="0.2">
      <c r="A178" s="1"/>
      <c r="C178" s="11"/>
      <c r="D178" s="11"/>
      <c r="E178" s="11"/>
      <c r="F178" s="11"/>
      <c r="G178" s="53">
        <f>G172+G173+G174+G175+G176+G177</f>
        <v>937.51</v>
      </c>
    </row>
    <row r="179" spans="1:11" s="3" customFormat="1" x14ac:dyDescent="0.2">
      <c r="A179" s="2"/>
      <c r="B179" s="78" t="s">
        <v>22</v>
      </c>
      <c r="C179" s="78"/>
      <c r="D179" s="78"/>
      <c r="E179" s="78"/>
      <c r="F179" s="78"/>
      <c r="G179" s="53">
        <f>G170+G178</f>
        <v>2569.44</v>
      </c>
      <c r="H179" s="2"/>
      <c r="I179" s="2"/>
      <c r="J179" s="2"/>
      <c r="K179" s="2"/>
    </row>
    <row r="180" spans="1:11" s="3" customFormat="1" x14ac:dyDescent="0.2">
      <c r="A180" s="1"/>
      <c r="B180" s="24"/>
      <c r="C180" s="1"/>
      <c r="D180" s="1"/>
      <c r="E180" s="1"/>
      <c r="F180" s="1"/>
      <c r="G180" s="56"/>
      <c r="H180" s="1"/>
      <c r="I180" s="1"/>
      <c r="J180" s="1"/>
      <c r="K180" s="1"/>
    </row>
    <row r="181" spans="1:11" s="3" customFormat="1" ht="31.5" x14ac:dyDescent="0.2">
      <c r="A181" s="1" t="s">
        <v>23</v>
      </c>
      <c r="B181" s="4" t="s">
        <v>114</v>
      </c>
      <c r="C181" s="11"/>
      <c r="D181" s="11"/>
      <c r="E181" s="11"/>
      <c r="F181" s="11"/>
      <c r="G181" s="57"/>
    </row>
    <row r="182" spans="1:11" s="3" customFormat="1" ht="47.25" x14ac:dyDescent="0.2">
      <c r="A182" s="1" t="s">
        <v>37</v>
      </c>
      <c r="B182" s="69" t="s">
        <v>24</v>
      </c>
      <c r="C182" s="9" t="s">
        <v>91</v>
      </c>
      <c r="D182" s="9" t="s">
        <v>28</v>
      </c>
      <c r="E182" s="11">
        <v>32500</v>
      </c>
      <c r="F182" s="11">
        <v>100</v>
      </c>
      <c r="G182" s="58">
        <v>32.5</v>
      </c>
    </row>
    <row r="183" spans="1:11" s="3" customFormat="1" x14ac:dyDescent="0.2">
      <c r="A183" s="1"/>
      <c r="B183" s="69"/>
      <c r="C183" s="11" t="s">
        <v>58</v>
      </c>
      <c r="D183" s="11" t="s">
        <v>12</v>
      </c>
      <c r="E183" s="11" t="s">
        <v>12</v>
      </c>
      <c r="F183" s="11" t="s">
        <v>12</v>
      </c>
      <c r="G183" s="58">
        <v>40.049999999999997</v>
      </c>
    </row>
    <row r="184" spans="1:11" s="3" customFormat="1" ht="17.45" customHeight="1" x14ac:dyDescent="0.2">
      <c r="A184" s="1"/>
      <c r="C184" s="11"/>
      <c r="D184" s="11"/>
      <c r="E184" s="11"/>
      <c r="F184" s="11"/>
      <c r="G184" s="59">
        <f>G182+G183</f>
        <v>72.55</v>
      </c>
    </row>
    <row r="185" spans="1:11" s="3" customFormat="1" x14ac:dyDescent="0.2">
      <c r="A185" s="1"/>
      <c r="C185" s="11"/>
      <c r="D185" s="11"/>
      <c r="E185" s="11"/>
      <c r="F185" s="11"/>
      <c r="G185" s="60"/>
    </row>
    <row r="186" spans="1:11" s="3" customFormat="1" ht="17.25" customHeight="1" x14ac:dyDescent="0.2">
      <c r="A186" s="76" t="s">
        <v>49</v>
      </c>
      <c r="B186" s="76"/>
      <c r="C186" s="76"/>
      <c r="D186" s="76"/>
      <c r="E186" s="76"/>
      <c r="F186" s="76"/>
      <c r="G186" s="76"/>
      <c r="H186" s="76"/>
      <c r="I186" s="76"/>
      <c r="J186" s="76"/>
      <c r="K186" s="76"/>
    </row>
    <row r="187" spans="1:11" x14ac:dyDescent="0.2">
      <c r="A187" s="74" t="s">
        <v>118</v>
      </c>
      <c r="B187" s="74"/>
      <c r="C187" s="74"/>
      <c r="D187" s="74"/>
      <c r="E187" s="74"/>
      <c r="F187" s="74"/>
      <c r="G187" s="74"/>
      <c r="H187" s="74"/>
      <c r="I187" s="74"/>
      <c r="J187" s="74"/>
      <c r="K187" s="74"/>
    </row>
    <row r="188" spans="1:11" s="3" customFormat="1" ht="17.25" customHeight="1" x14ac:dyDescent="0.2">
      <c r="A188" s="75" t="s">
        <v>103</v>
      </c>
      <c r="B188" s="75"/>
      <c r="C188" s="75"/>
      <c r="D188" s="75"/>
      <c r="E188" s="75"/>
      <c r="F188" s="75"/>
      <c r="G188" s="75"/>
      <c r="H188" s="75"/>
      <c r="I188" s="75"/>
      <c r="J188" s="75"/>
      <c r="K188" s="75"/>
    </row>
    <row r="189" spans="1:11" s="3" customFormat="1" ht="17.25" customHeight="1" x14ac:dyDescent="0.2">
      <c r="A189" s="66" t="s">
        <v>1</v>
      </c>
      <c r="B189" s="66" t="s">
        <v>0</v>
      </c>
      <c r="C189" s="66" t="s">
        <v>128</v>
      </c>
      <c r="D189" s="70" t="s">
        <v>4</v>
      </c>
      <c r="E189" s="70"/>
      <c r="F189" s="70"/>
      <c r="G189" s="71" t="s">
        <v>6</v>
      </c>
      <c r="H189" s="66" t="s">
        <v>127</v>
      </c>
      <c r="I189" s="66" t="s">
        <v>109</v>
      </c>
      <c r="J189" s="66" t="s">
        <v>110</v>
      </c>
      <c r="K189" s="66" t="s">
        <v>7</v>
      </c>
    </row>
    <row r="190" spans="1:11" s="3" customFormat="1" ht="82.15" customHeight="1" x14ac:dyDescent="0.2">
      <c r="A190" s="67"/>
      <c r="B190" s="67"/>
      <c r="C190" s="67"/>
      <c r="D190" s="65" t="s">
        <v>2</v>
      </c>
      <c r="E190" s="65" t="s">
        <v>3</v>
      </c>
      <c r="F190" s="65" t="s">
        <v>5</v>
      </c>
      <c r="G190" s="72"/>
      <c r="H190" s="67"/>
      <c r="I190" s="67"/>
      <c r="J190" s="67"/>
      <c r="K190" s="67"/>
    </row>
    <row r="191" spans="1:11" s="3" customFormat="1" x14ac:dyDescent="0.2">
      <c r="A191" s="4"/>
      <c r="B191" s="4"/>
      <c r="C191" s="5"/>
      <c r="D191" s="5"/>
      <c r="E191" s="5"/>
      <c r="F191" s="5"/>
      <c r="G191" s="49"/>
      <c r="H191" s="4"/>
      <c r="I191" s="4"/>
      <c r="J191" s="4"/>
      <c r="K191" s="5"/>
    </row>
    <row r="192" spans="1:11" s="3" customFormat="1" ht="31.5" x14ac:dyDescent="0.2">
      <c r="A192" s="1" t="s">
        <v>23</v>
      </c>
      <c r="B192" s="4" t="s">
        <v>114</v>
      </c>
      <c r="C192" s="11"/>
      <c r="D192" s="11"/>
      <c r="E192" s="11"/>
      <c r="F192" s="11"/>
      <c r="G192" s="57"/>
    </row>
    <row r="193" spans="1:7" s="3" customFormat="1" ht="31.5" x14ac:dyDescent="0.2">
      <c r="A193" s="1" t="s">
        <v>38</v>
      </c>
      <c r="B193" s="69" t="s">
        <v>25</v>
      </c>
      <c r="C193" s="38" t="s">
        <v>125</v>
      </c>
      <c r="D193" s="38" t="s">
        <v>28</v>
      </c>
      <c r="E193" s="34">
        <v>3300</v>
      </c>
      <c r="F193" s="34">
        <v>10</v>
      </c>
      <c r="G193" s="58">
        <v>0.33</v>
      </c>
    </row>
    <row r="194" spans="1:7" s="3" customFormat="1" x14ac:dyDescent="0.2">
      <c r="B194" s="69"/>
      <c r="C194" s="73" t="s">
        <v>92</v>
      </c>
      <c r="D194" s="9" t="s">
        <v>12</v>
      </c>
      <c r="E194" s="11" t="s">
        <v>12</v>
      </c>
      <c r="F194" s="11">
        <v>10</v>
      </c>
      <c r="G194" s="58">
        <v>37.96</v>
      </c>
    </row>
    <row r="195" spans="1:7" s="3" customFormat="1" x14ac:dyDescent="0.2">
      <c r="A195" s="1"/>
      <c r="B195" s="69"/>
      <c r="C195" s="73"/>
      <c r="E195" s="11">
        <v>4505</v>
      </c>
      <c r="F195" s="11">
        <v>20</v>
      </c>
      <c r="G195" s="58">
        <v>0.9</v>
      </c>
    </row>
    <row r="196" spans="1:7" s="3" customFormat="1" x14ac:dyDescent="0.2">
      <c r="A196" s="1"/>
      <c r="B196" s="69"/>
      <c r="C196" s="73"/>
      <c r="E196" s="11">
        <v>1920</v>
      </c>
      <c r="F196" s="11">
        <v>25</v>
      </c>
      <c r="G196" s="58">
        <v>0.48</v>
      </c>
    </row>
    <row r="197" spans="1:7" s="3" customFormat="1" x14ac:dyDescent="0.2">
      <c r="A197" s="1"/>
      <c r="B197" s="69"/>
      <c r="C197" s="73"/>
      <c r="E197" s="11">
        <v>300</v>
      </c>
      <c r="F197" s="11">
        <v>30</v>
      </c>
      <c r="G197" s="58">
        <v>0.09</v>
      </c>
    </row>
    <row r="198" spans="1:7" s="3" customFormat="1" x14ac:dyDescent="0.2">
      <c r="A198" s="1"/>
      <c r="B198" s="69"/>
      <c r="C198" s="73"/>
      <c r="E198" s="34">
        <v>580</v>
      </c>
      <c r="F198" s="34">
        <v>50</v>
      </c>
      <c r="G198" s="58">
        <v>0.28999999999999998</v>
      </c>
    </row>
    <row r="199" spans="1:7" s="3" customFormat="1" x14ac:dyDescent="0.2">
      <c r="A199" s="1"/>
      <c r="B199" s="69"/>
      <c r="C199" s="73"/>
      <c r="E199" s="11">
        <v>4650</v>
      </c>
      <c r="F199" s="11">
        <v>40</v>
      </c>
      <c r="G199" s="58">
        <v>1.86</v>
      </c>
    </row>
    <row r="200" spans="1:7" s="3" customFormat="1" x14ac:dyDescent="0.2">
      <c r="A200" s="1"/>
      <c r="B200" s="69"/>
      <c r="C200" s="73"/>
      <c r="E200" s="11">
        <v>1500</v>
      </c>
      <c r="F200" s="11">
        <v>50</v>
      </c>
      <c r="G200" s="58">
        <v>0.75</v>
      </c>
    </row>
    <row r="201" spans="1:7" s="3" customFormat="1" x14ac:dyDescent="0.2">
      <c r="A201" s="1"/>
      <c r="B201" s="69"/>
      <c r="C201" s="73"/>
      <c r="E201" s="11">
        <v>180</v>
      </c>
      <c r="F201" s="11">
        <v>100</v>
      </c>
      <c r="G201" s="58">
        <v>0.18</v>
      </c>
    </row>
    <row r="202" spans="1:7" s="3" customFormat="1" x14ac:dyDescent="0.2">
      <c r="A202" s="1"/>
      <c r="B202" s="69"/>
      <c r="C202" s="73"/>
      <c r="D202" s="9"/>
      <c r="E202" s="11" t="s">
        <v>12</v>
      </c>
      <c r="F202" s="11" t="s">
        <v>12</v>
      </c>
      <c r="G202" s="58">
        <v>2.59</v>
      </c>
    </row>
    <row r="203" spans="1:7" s="3" customFormat="1" x14ac:dyDescent="0.2">
      <c r="A203" s="1"/>
      <c r="B203" s="69"/>
      <c r="C203" s="11" t="s">
        <v>93</v>
      </c>
      <c r="D203" s="9" t="s">
        <v>12</v>
      </c>
      <c r="E203" s="11" t="s">
        <v>12</v>
      </c>
      <c r="F203" s="11" t="s">
        <v>12</v>
      </c>
      <c r="G203" s="58">
        <v>3.85</v>
      </c>
    </row>
    <row r="204" spans="1:7" s="3" customFormat="1" ht="31.5" x14ac:dyDescent="0.2">
      <c r="A204" s="1"/>
      <c r="B204" s="69"/>
      <c r="C204" s="11" t="s">
        <v>94</v>
      </c>
      <c r="D204" s="9" t="s">
        <v>28</v>
      </c>
      <c r="E204" s="11">
        <v>100</v>
      </c>
      <c r="F204" s="11">
        <v>100</v>
      </c>
      <c r="G204" s="58">
        <v>0.1</v>
      </c>
    </row>
    <row r="205" spans="1:7" s="3" customFormat="1" x14ac:dyDescent="0.2">
      <c r="A205" s="1"/>
      <c r="B205" s="69"/>
      <c r="C205" s="11" t="s">
        <v>57</v>
      </c>
      <c r="D205" s="9" t="s">
        <v>12</v>
      </c>
      <c r="E205" s="11" t="s">
        <v>12</v>
      </c>
      <c r="F205" s="11" t="s">
        <v>12</v>
      </c>
      <c r="G205" s="58">
        <v>0.35</v>
      </c>
    </row>
    <row r="206" spans="1:7" s="3" customFormat="1" ht="31.5" x14ac:dyDescent="0.2">
      <c r="A206" s="1"/>
      <c r="B206" s="69"/>
      <c r="C206" s="11" t="s">
        <v>55</v>
      </c>
      <c r="D206" s="9" t="s">
        <v>28</v>
      </c>
      <c r="E206" s="11">
        <v>12500</v>
      </c>
      <c r="F206" s="11">
        <v>10</v>
      </c>
      <c r="G206" s="58">
        <v>1.25</v>
      </c>
    </row>
    <row r="207" spans="1:7" s="3" customFormat="1" ht="47.25" x14ac:dyDescent="0.2">
      <c r="A207" s="1"/>
      <c r="B207" s="69"/>
      <c r="C207" s="9" t="s">
        <v>89</v>
      </c>
      <c r="D207" s="9" t="s">
        <v>28</v>
      </c>
      <c r="E207" s="11">
        <v>11500</v>
      </c>
      <c r="F207" s="11">
        <v>10</v>
      </c>
      <c r="G207" s="58">
        <v>1.1499999999999999</v>
      </c>
    </row>
    <row r="208" spans="1:7" s="3" customFormat="1" x14ac:dyDescent="0.2">
      <c r="A208" s="1"/>
      <c r="B208" s="37"/>
      <c r="G208" s="55"/>
    </row>
    <row r="209" spans="1:11" s="3" customFormat="1" ht="17.25" customHeight="1" x14ac:dyDescent="0.2">
      <c r="A209" s="76" t="s">
        <v>49</v>
      </c>
      <c r="B209" s="76"/>
      <c r="C209" s="76"/>
      <c r="D209" s="76"/>
      <c r="E209" s="76"/>
      <c r="F209" s="76"/>
      <c r="G209" s="76"/>
      <c r="H209" s="76"/>
      <c r="I209" s="76"/>
      <c r="J209" s="76"/>
      <c r="K209" s="76"/>
    </row>
    <row r="210" spans="1:11" x14ac:dyDescent="0.2">
      <c r="A210" s="74" t="s">
        <v>118</v>
      </c>
      <c r="B210" s="74"/>
      <c r="C210" s="74"/>
      <c r="D210" s="74"/>
      <c r="E210" s="74"/>
      <c r="F210" s="74"/>
      <c r="G210" s="74"/>
      <c r="H210" s="74"/>
      <c r="I210" s="74"/>
      <c r="J210" s="74"/>
      <c r="K210" s="74"/>
    </row>
    <row r="211" spans="1:11" s="3" customFormat="1" ht="17.25" customHeight="1" x14ac:dyDescent="0.2">
      <c r="A211" s="75" t="s">
        <v>103</v>
      </c>
      <c r="B211" s="75"/>
      <c r="C211" s="75"/>
      <c r="D211" s="75"/>
      <c r="E211" s="75"/>
      <c r="F211" s="75"/>
      <c r="G211" s="75"/>
      <c r="H211" s="75"/>
      <c r="I211" s="75"/>
      <c r="J211" s="75"/>
      <c r="K211" s="75"/>
    </row>
    <row r="212" spans="1:11" s="3" customFormat="1" ht="17.25" customHeight="1" x14ac:dyDescent="0.2">
      <c r="A212" s="66" t="s">
        <v>1</v>
      </c>
      <c r="B212" s="66" t="s">
        <v>0</v>
      </c>
      <c r="C212" s="66" t="s">
        <v>128</v>
      </c>
      <c r="D212" s="70" t="s">
        <v>4</v>
      </c>
      <c r="E212" s="70"/>
      <c r="F212" s="70"/>
      <c r="G212" s="71" t="s">
        <v>6</v>
      </c>
      <c r="H212" s="66" t="s">
        <v>127</v>
      </c>
      <c r="I212" s="66" t="s">
        <v>109</v>
      </c>
      <c r="J212" s="66" t="s">
        <v>110</v>
      </c>
      <c r="K212" s="66" t="s">
        <v>7</v>
      </c>
    </row>
    <row r="213" spans="1:11" s="3" customFormat="1" ht="84.6" customHeight="1" x14ac:dyDescent="0.2">
      <c r="A213" s="67"/>
      <c r="B213" s="67"/>
      <c r="C213" s="67"/>
      <c r="D213" s="65" t="s">
        <v>2</v>
      </c>
      <c r="E213" s="65" t="s">
        <v>3</v>
      </c>
      <c r="F213" s="65" t="s">
        <v>5</v>
      </c>
      <c r="G213" s="72"/>
      <c r="H213" s="67"/>
      <c r="I213" s="67"/>
      <c r="J213" s="67"/>
      <c r="K213" s="67"/>
    </row>
    <row r="214" spans="1:11" s="3" customFormat="1" x14ac:dyDescent="0.2">
      <c r="C214" s="5"/>
      <c r="D214" s="5"/>
      <c r="E214" s="5"/>
      <c r="F214" s="5"/>
      <c r="G214" s="49"/>
      <c r="H214" s="4"/>
      <c r="I214" s="4"/>
      <c r="J214" s="4"/>
      <c r="K214" s="5"/>
    </row>
    <row r="215" spans="1:11" s="3" customFormat="1" ht="31.5" x14ac:dyDescent="0.2">
      <c r="A215" s="1" t="s">
        <v>23</v>
      </c>
      <c r="B215" s="4" t="s">
        <v>114</v>
      </c>
      <c r="C215" s="11"/>
      <c r="D215" s="11"/>
      <c r="E215" s="11"/>
      <c r="F215" s="11"/>
      <c r="G215" s="57"/>
    </row>
    <row r="216" spans="1:11" s="3" customFormat="1" x14ac:dyDescent="0.2">
      <c r="A216" s="1" t="s">
        <v>38</v>
      </c>
      <c r="B216" s="69" t="s">
        <v>25</v>
      </c>
      <c r="C216" s="34" t="s">
        <v>58</v>
      </c>
      <c r="D216" s="38" t="s">
        <v>12</v>
      </c>
      <c r="E216" s="34" t="s">
        <v>12</v>
      </c>
      <c r="F216" s="34" t="s">
        <v>12</v>
      </c>
      <c r="G216" s="58">
        <v>3.95</v>
      </c>
    </row>
    <row r="217" spans="1:11" s="3" customFormat="1" x14ac:dyDescent="0.2">
      <c r="A217" s="1"/>
      <c r="B217" s="69"/>
      <c r="C217" s="34" t="s">
        <v>53</v>
      </c>
      <c r="D217" s="38" t="s">
        <v>12</v>
      </c>
      <c r="E217" s="34" t="s">
        <v>12</v>
      </c>
      <c r="F217" s="34" t="s">
        <v>12</v>
      </c>
      <c r="G217" s="58">
        <v>33.799999999999997</v>
      </c>
    </row>
    <row r="218" spans="1:11" s="3" customFormat="1" x14ac:dyDescent="0.2">
      <c r="A218" s="1"/>
      <c r="B218" s="69"/>
      <c r="C218" s="11" t="s">
        <v>60</v>
      </c>
      <c r="D218" s="11" t="s">
        <v>12</v>
      </c>
      <c r="E218" s="11" t="s">
        <v>12</v>
      </c>
      <c r="F218" s="11" t="s">
        <v>12</v>
      </c>
      <c r="G218" s="40">
        <v>1.5</v>
      </c>
    </row>
    <row r="219" spans="1:11" s="3" customFormat="1" ht="15.75" customHeight="1" x14ac:dyDescent="0.2">
      <c r="B219" s="69"/>
      <c r="C219" s="11" t="s">
        <v>64</v>
      </c>
      <c r="D219" s="11" t="s">
        <v>12</v>
      </c>
      <c r="E219" s="11" t="s">
        <v>12</v>
      </c>
      <c r="F219" s="11" t="s">
        <v>12</v>
      </c>
      <c r="G219" s="40">
        <v>4</v>
      </c>
    </row>
    <row r="220" spans="1:11" s="3" customFormat="1" x14ac:dyDescent="0.2">
      <c r="A220" s="1"/>
      <c r="B220" s="69"/>
      <c r="C220" s="11" t="s">
        <v>65</v>
      </c>
      <c r="D220" s="11" t="s">
        <v>12</v>
      </c>
      <c r="E220" s="11" t="s">
        <v>12</v>
      </c>
      <c r="F220" s="11" t="s">
        <v>12</v>
      </c>
      <c r="G220" s="40">
        <v>52</v>
      </c>
    </row>
    <row r="221" spans="1:11" s="3" customFormat="1" x14ac:dyDescent="0.2">
      <c r="A221" s="1"/>
      <c r="B221" s="69"/>
      <c r="C221" s="11" t="s">
        <v>84</v>
      </c>
      <c r="D221" s="11" t="s">
        <v>12</v>
      </c>
      <c r="E221" s="11" t="s">
        <v>12</v>
      </c>
      <c r="F221" s="11" t="s">
        <v>12</v>
      </c>
      <c r="G221" s="40">
        <v>100</v>
      </c>
    </row>
    <row r="222" spans="1:11" s="3" customFormat="1" x14ac:dyDescent="0.2">
      <c r="A222" s="1"/>
      <c r="B222" s="69"/>
      <c r="C222" s="33" t="s">
        <v>71</v>
      </c>
      <c r="D222" s="33" t="s">
        <v>12</v>
      </c>
      <c r="E222" s="33" t="s">
        <v>12</v>
      </c>
      <c r="F222" s="33" t="s">
        <v>12</v>
      </c>
      <c r="G222" s="40">
        <v>1305</v>
      </c>
    </row>
    <row r="223" spans="1:11" s="3" customFormat="1" x14ac:dyDescent="0.2">
      <c r="B223" s="69"/>
      <c r="C223" s="11" t="s">
        <v>75</v>
      </c>
      <c r="D223" s="33" t="s">
        <v>12</v>
      </c>
      <c r="E223" s="33" t="s">
        <v>12</v>
      </c>
      <c r="F223" s="33" t="s">
        <v>12</v>
      </c>
      <c r="G223" s="40">
        <v>702</v>
      </c>
      <c r="I223" s="4"/>
      <c r="J223" s="4"/>
      <c r="K223" s="5"/>
    </row>
    <row r="224" spans="1:11" s="3" customFormat="1" x14ac:dyDescent="0.2">
      <c r="B224" s="69"/>
      <c r="C224" s="11" t="s">
        <v>76</v>
      </c>
      <c r="D224" s="11" t="s">
        <v>12</v>
      </c>
      <c r="E224" s="11" t="s">
        <v>12</v>
      </c>
      <c r="F224" s="11" t="s">
        <v>12</v>
      </c>
      <c r="G224" s="40">
        <v>504</v>
      </c>
    </row>
    <row r="225" spans="1:11" s="3" customFormat="1" x14ac:dyDescent="0.2">
      <c r="B225" s="69"/>
      <c r="C225" s="11" t="s">
        <v>115</v>
      </c>
      <c r="D225" s="33" t="s">
        <v>12</v>
      </c>
      <c r="E225" s="33" t="s">
        <v>12</v>
      </c>
      <c r="F225" s="33" t="s">
        <v>12</v>
      </c>
      <c r="G225" s="40">
        <v>129.35</v>
      </c>
    </row>
    <row r="226" spans="1:11" s="3" customFormat="1" x14ac:dyDescent="0.2">
      <c r="A226" s="1"/>
      <c r="B226" s="69"/>
      <c r="C226" s="11" t="s">
        <v>79</v>
      </c>
      <c r="D226" s="11" t="s">
        <v>12</v>
      </c>
      <c r="E226" s="11" t="s">
        <v>12</v>
      </c>
      <c r="F226" s="11" t="s">
        <v>12</v>
      </c>
      <c r="G226" s="40">
        <v>1400</v>
      </c>
    </row>
    <row r="227" spans="1:11" s="3" customFormat="1" x14ac:dyDescent="0.2">
      <c r="A227" s="1"/>
      <c r="C227" s="1"/>
      <c r="D227" s="1"/>
      <c r="E227" s="1"/>
      <c r="F227" s="1"/>
      <c r="G227" s="53">
        <f>G226+G225+G224+G223+G222+G221+G220+G219+G218+G216+G217+G207+G206+G205+G204+G203+G202+G201+G200+G199+G198+G197+G196+G194+G195+G193</f>
        <v>4287.7300000000005</v>
      </c>
      <c r="J227" s="17"/>
    </row>
    <row r="228" spans="1:11" s="3" customFormat="1" x14ac:dyDescent="0.2">
      <c r="A228" s="1"/>
      <c r="C228" s="1"/>
      <c r="D228" s="1"/>
      <c r="E228" s="1"/>
      <c r="F228" s="1"/>
      <c r="G228" s="56"/>
    </row>
    <row r="229" spans="1:11" s="3" customFormat="1" ht="47.25" x14ac:dyDescent="0.2">
      <c r="A229" s="1" t="s">
        <v>40</v>
      </c>
      <c r="B229" s="68" t="s">
        <v>29</v>
      </c>
      <c r="C229" s="9" t="s">
        <v>95</v>
      </c>
      <c r="D229" s="9" t="s">
        <v>28</v>
      </c>
      <c r="E229" s="11">
        <v>2400</v>
      </c>
      <c r="F229" s="11">
        <v>10</v>
      </c>
      <c r="G229" s="58">
        <v>0.24</v>
      </c>
    </row>
    <row r="230" spans="1:11" s="3" customFormat="1" x14ac:dyDescent="0.2">
      <c r="A230" s="1"/>
      <c r="B230" s="68"/>
      <c r="C230" s="11"/>
      <c r="D230" s="11"/>
      <c r="E230" s="11">
        <v>400</v>
      </c>
      <c r="F230" s="11">
        <v>20</v>
      </c>
      <c r="G230" s="58">
        <v>0.08</v>
      </c>
    </row>
    <row r="231" spans="1:11" s="3" customFormat="1" x14ac:dyDescent="0.2">
      <c r="A231" s="1"/>
      <c r="B231" s="68"/>
      <c r="C231" s="11"/>
      <c r="D231" s="11"/>
      <c r="E231" s="11">
        <v>200</v>
      </c>
      <c r="F231" s="11">
        <v>25</v>
      </c>
      <c r="G231" s="58">
        <v>0.05</v>
      </c>
    </row>
    <row r="232" spans="1:11" s="3" customFormat="1" x14ac:dyDescent="0.2">
      <c r="A232" s="1"/>
      <c r="B232" s="68"/>
      <c r="C232" s="11"/>
      <c r="D232" s="11"/>
      <c r="E232" s="11">
        <v>125</v>
      </c>
      <c r="F232" s="11">
        <v>40</v>
      </c>
      <c r="G232" s="58">
        <v>0.05</v>
      </c>
    </row>
    <row r="233" spans="1:11" s="3" customFormat="1" x14ac:dyDescent="0.2">
      <c r="A233" s="1"/>
      <c r="B233" s="68"/>
      <c r="C233" s="11"/>
      <c r="D233" s="11"/>
      <c r="E233" s="11">
        <v>760</v>
      </c>
      <c r="F233" s="11">
        <v>50</v>
      </c>
      <c r="G233" s="58">
        <v>0.38</v>
      </c>
    </row>
    <row r="235" spans="1:11" s="3" customFormat="1" ht="17.25" customHeight="1" x14ac:dyDescent="0.2">
      <c r="A235" s="76" t="s">
        <v>49</v>
      </c>
      <c r="B235" s="76"/>
      <c r="C235" s="76"/>
      <c r="D235" s="76"/>
      <c r="E235" s="76"/>
      <c r="F235" s="76"/>
      <c r="G235" s="76"/>
      <c r="H235" s="76"/>
      <c r="I235" s="76"/>
      <c r="J235" s="76"/>
      <c r="K235" s="76"/>
    </row>
    <row r="236" spans="1:11" x14ac:dyDescent="0.2">
      <c r="A236" s="74" t="s">
        <v>118</v>
      </c>
      <c r="B236" s="74"/>
      <c r="C236" s="74"/>
      <c r="D236" s="74"/>
      <c r="E236" s="74"/>
      <c r="F236" s="74"/>
      <c r="G236" s="74"/>
      <c r="H236" s="74"/>
      <c r="I236" s="74"/>
      <c r="J236" s="74"/>
      <c r="K236" s="74"/>
    </row>
    <row r="237" spans="1:11" s="3" customFormat="1" ht="15.75" customHeight="1" x14ac:dyDescent="0.2">
      <c r="A237" s="75" t="s">
        <v>103</v>
      </c>
      <c r="B237" s="75"/>
      <c r="C237" s="75"/>
      <c r="D237" s="75"/>
      <c r="E237" s="75"/>
      <c r="F237" s="75"/>
      <c r="G237" s="75"/>
      <c r="H237" s="75"/>
      <c r="I237" s="75"/>
      <c r="J237" s="75"/>
      <c r="K237" s="75"/>
    </row>
    <row r="238" spans="1:11" s="3" customFormat="1" ht="18.75" customHeight="1" x14ac:dyDescent="0.2">
      <c r="A238" s="66" t="s">
        <v>1</v>
      </c>
      <c r="B238" s="66" t="s">
        <v>0</v>
      </c>
      <c r="C238" s="66" t="s">
        <v>128</v>
      </c>
      <c r="D238" s="70" t="s">
        <v>4</v>
      </c>
      <c r="E238" s="70"/>
      <c r="F238" s="70"/>
      <c r="G238" s="71" t="s">
        <v>6</v>
      </c>
      <c r="H238" s="66" t="s">
        <v>127</v>
      </c>
      <c r="I238" s="66" t="s">
        <v>109</v>
      </c>
      <c r="J238" s="66" t="s">
        <v>110</v>
      </c>
      <c r="K238" s="66" t="s">
        <v>7</v>
      </c>
    </row>
    <row r="239" spans="1:11" s="3" customFormat="1" ht="78" customHeight="1" x14ac:dyDescent="0.2">
      <c r="A239" s="67"/>
      <c r="B239" s="67"/>
      <c r="C239" s="67"/>
      <c r="D239" s="65" t="s">
        <v>2</v>
      </c>
      <c r="E239" s="65" t="s">
        <v>3</v>
      </c>
      <c r="F239" s="65" t="s">
        <v>5</v>
      </c>
      <c r="G239" s="72"/>
      <c r="H239" s="67"/>
      <c r="I239" s="67"/>
      <c r="J239" s="67"/>
      <c r="K239" s="67"/>
    </row>
    <row r="240" spans="1:11" s="3" customFormat="1" ht="18.75" customHeight="1" x14ac:dyDescent="0.2">
      <c r="A240" s="1"/>
      <c r="C240" s="1"/>
      <c r="D240" s="1"/>
      <c r="E240" s="1"/>
      <c r="F240" s="1"/>
      <c r="G240" s="62"/>
    </row>
    <row r="241" spans="1:7" s="3" customFormat="1" ht="31.5" x14ac:dyDescent="0.2">
      <c r="A241" s="1" t="s">
        <v>23</v>
      </c>
      <c r="B241" s="4" t="s">
        <v>114</v>
      </c>
      <c r="C241" s="11"/>
      <c r="D241" s="11"/>
      <c r="E241" s="11"/>
      <c r="F241" s="11"/>
      <c r="G241" s="57"/>
    </row>
    <row r="242" spans="1:7" s="3" customFormat="1" x14ac:dyDescent="0.2">
      <c r="A242" s="1" t="s">
        <v>40</v>
      </c>
      <c r="B242" s="68" t="s">
        <v>29</v>
      </c>
      <c r="C242" s="11"/>
      <c r="D242" s="11"/>
      <c r="E242" s="11">
        <v>50</v>
      </c>
      <c r="F242" s="11">
        <v>100</v>
      </c>
      <c r="G242" s="58">
        <v>0.05</v>
      </c>
    </row>
    <row r="243" spans="1:7" s="3" customFormat="1" x14ac:dyDescent="0.2">
      <c r="A243" s="1"/>
      <c r="B243" s="68"/>
      <c r="C243" s="11"/>
      <c r="D243" s="11"/>
      <c r="E243" s="11">
        <v>1000</v>
      </c>
      <c r="F243" s="11">
        <v>200</v>
      </c>
      <c r="G243" s="58">
        <v>2</v>
      </c>
    </row>
    <row r="244" spans="1:7" s="3" customFormat="1" x14ac:dyDescent="0.2">
      <c r="A244" s="1"/>
      <c r="C244" s="1"/>
      <c r="D244" s="1"/>
      <c r="E244" s="1"/>
      <c r="F244" s="1"/>
      <c r="G244" s="53">
        <f>G243+G242+G233+G232+G231+G230+G229</f>
        <v>2.8499999999999996</v>
      </c>
    </row>
    <row r="245" spans="1:7" s="3" customFormat="1" x14ac:dyDescent="0.2">
      <c r="A245" s="1"/>
      <c r="C245" s="1"/>
      <c r="D245" s="1"/>
      <c r="E245" s="1"/>
      <c r="F245" s="1"/>
      <c r="G245" s="56"/>
    </row>
    <row r="246" spans="1:7" s="3" customFormat="1" ht="31.5" x14ac:dyDescent="0.2">
      <c r="A246" s="1" t="s">
        <v>41</v>
      </c>
      <c r="B246" s="69" t="s">
        <v>30</v>
      </c>
      <c r="C246" s="11" t="s">
        <v>96</v>
      </c>
      <c r="D246" s="9" t="s">
        <v>28</v>
      </c>
      <c r="E246" s="11">
        <v>4500</v>
      </c>
      <c r="F246" s="11">
        <v>50</v>
      </c>
      <c r="G246" s="58">
        <v>2.25</v>
      </c>
    </row>
    <row r="247" spans="1:7" s="3" customFormat="1" ht="47.25" x14ac:dyDescent="0.2">
      <c r="B247" s="69"/>
      <c r="C247" s="9" t="s">
        <v>97</v>
      </c>
      <c r="D247" s="9" t="s">
        <v>28</v>
      </c>
      <c r="E247" s="11">
        <v>25696</v>
      </c>
      <c r="F247" s="11">
        <v>100</v>
      </c>
      <c r="G247" s="58">
        <v>25.7</v>
      </c>
    </row>
    <row r="248" spans="1:7" s="3" customFormat="1" x14ac:dyDescent="0.2">
      <c r="A248" s="1"/>
      <c r="B248" s="69"/>
      <c r="C248" s="11" t="s">
        <v>93</v>
      </c>
      <c r="D248" s="9" t="s">
        <v>12</v>
      </c>
      <c r="E248" s="11" t="s">
        <v>12</v>
      </c>
      <c r="F248" s="11" t="s">
        <v>12</v>
      </c>
      <c r="G248" s="58">
        <v>6</v>
      </c>
    </row>
    <row r="249" spans="1:7" s="3" customFormat="1" x14ac:dyDescent="0.2">
      <c r="A249" s="1"/>
      <c r="B249" s="69"/>
      <c r="C249" s="11" t="s">
        <v>57</v>
      </c>
      <c r="D249" s="9" t="s">
        <v>12</v>
      </c>
      <c r="E249" s="11" t="s">
        <v>12</v>
      </c>
      <c r="F249" s="11" t="s">
        <v>12</v>
      </c>
      <c r="G249" s="58">
        <v>23</v>
      </c>
    </row>
    <row r="250" spans="1:7" s="3" customFormat="1" ht="31.5" x14ac:dyDescent="0.2">
      <c r="A250" s="1"/>
      <c r="B250" s="69"/>
      <c r="C250" s="11" t="s">
        <v>50</v>
      </c>
      <c r="D250" s="9" t="s">
        <v>28</v>
      </c>
      <c r="E250" s="11">
        <v>12300</v>
      </c>
      <c r="F250" s="11">
        <v>100</v>
      </c>
      <c r="G250" s="58">
        <v>12.3</v>
      </c>
    </row>
    <row r="251" spans="1:7" s="3" customFormat="1" x14ac:dyDescent="0.2">
      <c r="A251" s="1"/>
      <c r="B251" s="69"/>
      <c r="C251" s="11" t="s">
        <v>52</v>
      </c>
      <c r="D251" s="9" t="s">
        <v>12</v>
      </c>
      <c r="E251" s="11" t="s">
        <v>12</v>
      </c>
      <c r="F251" s="11" t="s">
        <v>12</v>
      </c>
      <c r="G251" s="58">
        <v>9.1</v>
      </c>
    </row>
    <row r="252" spans="1:7" s="3" customFormat="1" x14ac:dyDescent="0.2">
      <c r="A252" s="1"/>
      <c r="C252" s="1"/>
      <c r="D252" s="5"/>
      <c r="E252" s="1"/>
      <c r="F252" s="1"/>
      <c r="G252" s="53">
        <f>G246+G247+G248+G249+G250+G251</f>
        <v>78.349999999999994</v>
      </c>
    </row>
    <row r="253" spans="1:7" s="3" customFormat="1" x14ac:dyDescent="0.2">
      <c r="A253" s="1"/>
      <c r="C253" s="1"/>
      <c r="D253" s="5"/>
      <c r="E253" s="1"/>
      <c r="F253" s="1"/>
      <c r="G253" s="56"/>
    </row>
    <row r="254" spans="1:7" s="3" customFormat="1" ht="31.5" x14ac:dyDescent="0.2">
      <c r="A254" s="1" t="s">
        <v>43</v>
      </c>
      <c r="B254" s="69" t="s">
        <v>35</v>
      </c>
      <c r="C254" s="11" t="s">
        <v>98</v>
      </c>
      <c r="D254" s="9" t="s">
        <v>28</v>
      </c>
      <c r="E254" s="11">
        <v>120</v>
      </c>
      <c r="F254" s="11">
        <v>25</v>
      </c>
      <c r="G254" s="58">
        <v>0.03</v>
      </c>
    </row>
    <row r="255" spans="1:7" s="3" customFormat="1" x14ac:dyDescent="0.2">
      <c r="A255" s="1"/>
      <c r="B255" s="69"/>
      <c r="C255" s="1"/>
      <c r="D255" s="5"/>
      <c r="E255" s="1"/>
      <c r="F255" s="1"/>
      <c r="G255" s="53">
        <f>G254</f>
        <v>0.03</v>
      </c>
    </row>
    <row r="256" spans="1:7" s="3" customFormat="1" x14ac:dyDescent="0.2">
      <c r="A256" s="1"/>
      <c r="B256" s="35"/>
      <c r="C256" s="1"/>
      <c r="D256" s="5"/>
      <c r="E256" s="1"/>
      <c r="F256" s="1"/>
      <c r="G256" s="56"/>
    </row>
    <row r="257" spans="1:11" s="3" customFormat="1" x14ac:dyDescent="0.2">
      <c r="A257" s="1"/>
      <c r="B257" s="35"/>
      <c r="C257" s="1"/>
      <c r="D257" s="5"/>
      <c r="E257" s="1"/>
      <c r="F257" s="1"/>
      <c r="G257" s="56"/>
    </row>
    <row r="258" spans="1:11" s="3" customFormat="1" ht="17.25" customHeight="1" x14ac:dyDescent="0.2">
      <c r="A258" s="76" t="s">
        <v>49</v>
      </c>
      <c r="B258" s="76"/>
      <c r="C258" s="76"/>
      <c r="D258" s="76"/>
      <c r="E258" s="76"/>
      <c r="F258" s="76"/>
      <c r="G258" s="76"/>
      <c r="H258" s="76"/>
      <c r="I258" s="76"/>
      <c r="J258" s="76"/>
      <c r="K258" s="76"/>
    </row>
    <row r="259" spans="1:11" x14ac:dyDescent="0.2">
      <c r="A259" s="74" t="s">
        <v>118</v>
      </c>
      <c r="B259" s="74"/>
      <c r="C259" s="74"/>
      <c r="D259" s="74"/>
      <c r="E259" s="74"/>
      <c r="F259" s="74"/>
      <c r="G259" s="74"/>
      <c r="H259" s="74"/>
      <c r="I259" s="74"/>
      <c r="J259" s="74"/>
      <c r="K259" s="74"/>
    </row>
    <row r="260" spans="1:11" s="3" customFormat="1" ht="15.75" customHeight="1" x14ac:dyDescent="0.2">
      <c r="A260" s="75" t="s">
        <v>103</v>
      </c>
      <c r="B260" s="75"/>
      <c r="C260" s="75"/>
      <c r="D260" s="75"/>
      <c r="E260" s="75"/>
      <c r="F260" s="75"/>
      <c r="G260" s="75"/>
      <c r="H260" s="75"/>
      <c r="I260" s="75"/>
      <c r="J260" s="75"/>
      <c r="K260" s="75"/>
    </row>
    <row r="261" spans="1:11" s="3" customFormat="1" ht="18.75" customHeight="1" x14ac:dyDescent="0.2">
      <c r="A261" s="66" t="s">
        <v>1</v>
      </c>
      <c r="B261" s="66" t="s">
        <v>0</v>
      </c>
      <c r="C261" s="66" t="s">
        <v>128</v>
      </c>
      <c r="D261" s="70" t="s">
        <v>4</v>
      </c>
      <c r="E261" s="70"/>
      <c r="F261" s="70"/>
      <c r="G261" s="71" t="s">
        <v>6</v>
      </c>
      <c r="H261" s="66" t="s">
        <v>127</v>
      </c>
      <c r="I261" s="66" t="s">
        <v>109</v>
      </c>
      <c r="J261" s="66" t="s">
        <v>110</v>
      </c>
      <c r="K261" s="66" t="s">
        <v>7</v>
      </c>
    </row>
    <row r="262" spans="1:11" s="3" customFormat="1" ht="79.900000000000006" customHeight="1" x14ac:dyDescent="0.2">
      <c r="A262" s="67"/>
      <c r="B262" s="67"/>
      <c r="C262" s="67"/>
      <c r="D262" s="65" t="s">
        <v>2</v>
      </c>
      <c r="E262" s="65" t="s">
        <v>3</v>
      </c>
      <c r="F262" s="65" t="s">
        <v>5</v>
      </c>
      <c r="G262" s="72"/>
      <c r="H262" s="67"/>
      <c r="I262" s="67"/>
      <c r="J262" s="67"/>
      <c r="K262" s="67"/>
    </row>
    <row r="263" spans="1:11" s="3" customFormat="1" x14ac:dyDescent="0.2">
      <c r="A263" s="1"/>
      <c r="C263" s="11"/>
      <c r="D263" s="9"/>
      <c r="E263" s="11"/>
      <c r="F263" s="11"/>
      <c r="G263" s="63"/>
    </row>
    <row r="264" spans="1:11" s="3" customFormat="1" ht="31.5" x14ac:dyDescent="0.2">
      <c r="A264" s="1" t="s">
        <v>23</v>
      </c>
      <c r="B264" s="4" t="s">
        <v>114</v>
      </c>
      <c r="C264" s="11"/>
      <c r="D264" s="11"/>
      <c r="E264" s="11"/>
      <c r="F264" s="11"/>
      <c r="G264" s="57"/>
    </row>
    <row r="265" spans="1:11" s="3" customFormat="1" x14ac:dyDescent="0.2">
      <c r="A265" s="1" t="s">
        <v>42</v>
      </c>
      <c r="B265" s="69" t="s">
        <v>31</v>
      </c>
      <c r="C265" s="11"/>
      <c r="D265" s="9"/>
      <c r="E265" s="11">
        <v>700</v>
      </c>
      <c r="F265" s="11">
        <v>20</v>
      </c>
      <c r="G265" s="58">
        <v>0.14000000000000001</v>
      </c>
    </row>
    <row r="266" spans="1:11" s="3" customFormat="1" ht="47.25" x14ac:dyDescent="0.2">
      <c r="B266" s="69"/>
      <c r="C266" s="38" t="s">
        <v>99</v>
      </c>
      <c r="D266" s="34"/>
      <c r="E266" s="11">
        <v>360</v>
      </c>
      <c r="F266" s="11">
        <v>25</v>
      </c>
      <c r="G266" s="58">
        <v>0.09</v>
      </c>
    </row>
    <row r="267" spans="1:11" s="3" customFormat="1" x14ac:dyDescent="0.2">
      <c r="A267" s="1"/>
      <c r="B267" s="69"/>
      <c r="C267" s="34"/>
      <c r="D267" s="34"/>
      <c r="E267" s="11">
        <v>200</v>
      </c>
      <c r="F267" s="11">
        <v>30</v>
      </c>
      <c r="G267" s="58">
        <v>0.06</v>
      </c>
    </row>
    <row r="268" spans="1:11" s="3" customFormat="1" x14ac:dyDescent="0.2">
      <c r="A268" s="1"/>
      <c r="B268" s="69"/>
      <c r="C268" s="11"/>
      <c r="D268" s="9"/>
      <c r="E268" s="11">
        <v>7780</v>
      </c>
      <c r="F268" s="11">
        <v>100</v>
      </c>
      <c r="G268" s="58">
        <v>7.78</v>
      </c>
    </row>
    <row r="269" spans="1:11" s="3" customFormat="1" x14ac:dyDescent="0.2">
      <c r="A269" s="1"/>
      <c r="B269" s="69"/>
      <c r="C269" s="11"/>
      <c r="D269" s="11"/>
      <c r="E269" s="11">
        <v>50</v>
      </c>
      <c r="F269" s="11">
        <v>1000</v>
      </c>
      <c r="G269" s="58">
        <v>0.5</v>
      </c>
    </row>
    <row r="270" spans="1:11" s="3" customFormat="1" x14ac:dyDescent="0.2">
      <c r="A270" s="1"/>
      <c r="C270" s="1"/>
      <c r="D270" s="1"/>
      <c r="E270" s="1"/>
      <c r="F270" s="1"/>
      <c r="G270" s="59">
        <f>G265+G266+G267+G268+G269</f>
        <v>8.57</v>
      </c>
    </row>
    <row r="271" spans="1:11" s="3" customFormat="1" x14ac:dyDescent="0.2">
      <c r="A271" s="1"/>
      <c r="C271" s="1"/>
      <c r="D271" s="1"/>
      <c r="E271" s="1"/>
      <c r="F271" s="1"/>
      <c r="G271" s="60"/>
    </row>
    <row r="272" spans="1:11" s="3" customFormat="1" ht="31.5" x14ac:dyDescent="0.2">
      <c r="A272" s="1" t="s">
        <v>39</v>
      </c>
      <c r="B272" s="69" t="s">
        <v>32</v>
      </c>
      <c r="C272" s="11" t="s">
        <v>98</v>
      </c>
      <c r="D272" s="9" t="s">
        <v>28</v>
      </c>
      <c r="E272" s="11">
        <v>300</v>
      </c>
      <c r="F272" s="11">
        <v>10</v>
      </c>
      <c r="G272" s="58">
        <v>0.03</v>
      </c>
    </row>
    <row r="273" spans="1:11" s="3" customFormat="1" x14ac:dyDescent="0.2">
      <c r="A273" s="1"/>
      <c r="B273" s="69"/>
      <c r="C273" s="11" t="s">
        <v>100</v>
      </c>
      <c r="D273" s="9" t="s">
        <v>12</v>
      </c>
      <c r="E273" s="11" t="s">
        <v>12</v>
      </c>
      <c r="F273" s="11" t="s">
        <v>12</v>
      </c>
      <c r="G273" s="58">
        <v>11.1</v>
      </c>
    </row>
    <row r="274" spans="1:11" s="3" customFormat="1" ht="31.5" x14ac:dyDescent="0.2">
      <c r="A274" s="1"/>
      <c r="B274" s="69"/>
      <c r="C274" s="11" t="s">
        <v>55</v>
      </c>
      <c r="D274" s="9" t="s">
        <v>28</v>
      </c>
      <c r="E274" s="11">
        <v>600</v>
      </c>
      <c r="F274" s="11">
        <v>10</v>
      </c>
      <c r="G274" s="58">
        <v>0.06</v>
      </c>
    </row>
    <row r="275" spans="1:11" s="3" customFormat="1" ht="31.5" x14ac:dyDescent="0.2">
      <c r="A275" s="1"/>
      <c r="B275" s="69"/>
      <c r="C275" s="11" t="s">
        <v>50</v>
      </c>
      <c r="D275" s="9" t="s">
        <v>28</v>
      </c>
      <c r="E275" s="11">
        <v>900</v>
      </c>
      <c r="F275" s="11">
        <v>10</v>
      </c>
      <c r="G275" s="58">
        <v>0.09</v>
      </c>
    </row>
    <row r="276" spans="1:11" s="3" customFormat="1" x14ac:dyDescent="0.2">
      <c r="A276" s="1"/>
      <c r="B276" s="69"/>
      <c r="C276" s="11" t="s">
        <v>51</v>
      </c>
      <c r="D276" s="9" t="s">
        <v>12</v>
      </c>
      <c r="E276" s="11" t="s">
        <v>12</v>
      </c>
      <c r="F276" s="11" t="s">
        <v>12</v>
      </c>
      <c r="G276" s="58">
        <v>10.210000000000001</v>
      </c>
    </row>
    <row r="277" spans="1:11" s="3" customFormat="1" x14ac:dyDescent="0.2">
      <c r="A277" s="1"/>
      <c r="B277" s="69"/>
      <c r="C277" s="11" t="s">
        <v>52</v>
      </c>
      <c r="D277" s="30" t="s">
        <v>12</v>
      </c>
      <c r="E277" s="11" t="s">
        <v>12</v>
      </c>
      <c r="F277" s="11" t="s">
        <v>12</v>
      </c>
      <c r="G277" s="58">
        <v>5.93</v>
      </c>
    </row>
    <row r="278" spans="1:11" s="3" customFormat="1" x14ac:dyDescent="0.2">
      <c r="A278" s="1"/>
      <c r="B278" s="35"/>
      <c r="C278" s="34"/>
      <c r="D278" s="38"/>
      <c r="E278" s="34"/>
      <c r="F278" s="34"/>
      <c r="G278" s="58"/>
    </row>
    <row r="279" spans="1:11" s="3" customFormat="1" x14ac:dyDescent="0.2">
      <c r="A279" s="1"/>
      <c r="B279" s="35"/>
      <c r="C279" s="34"/>
      <c r="D279" s="38"/>
      <c r="E279" s="34"/>
      <c r="F279" s="34"/>
      <c r="G279" s="58"/>
    </row>
    <row r="280" spans="1:11" s="3" customFormat="1" x14ac:dyDescent="0.2">
      <c r="A280" s="1"/>
      <c r="G280" s="55"/>
    </row>
    <row r="281" spans="1:11" s="3" customFormat="1" ht="17.25" customHeight="1" x14ac:dyDescent="0.2">
      <c r="A281" s="76" t="s">
        <v>49</v>
      </c>
      <c r="B281" s="76"/>
      <c r="C281" s="76"/>
      <c r="D281" s="76"/>
      <c r="E281" s="76"/>
      <c r="F281" s="76"/>
      <c r="G281" s="76"/>
      <c r="H281" s="76"/>
      <c r="I281" s="76"/>
      <c r="J281" s="76"/>
      <c r="K281" s="76"/>
    </row>
    <row r="282" spans="1:11" x14ac:dyDescent="0.2">
      <c r="A282" s="74" t="s">
        <v>118</v>
      </c>
      <c r="B282" s="74"/>
      <c r="C282" s="74"/>
      <c r="D282" s="74"/>
      <c r="E282" s="74"/>
      <c r="F282" s="74"/>
      <c r="G282" s="74"/>
      <c r="H282" s="74"/>
      <c r="I282" s="74"/>
      <c r="J282" s="74"/>
      <c r="K282" s="74"/>
    </row>
    <row r="283" spans="1:11" s="3" customFormat="1" ht="15.75" customHeight="1" x14ac:dyDescent="0.2">
      <c r="A283" s="75" t="s">
        <v>103</v>
      </c>
      <c r="B283" s="75"/>
      <c r="C283" s="75"/>
      <c r="D283" s="75"/>
      <c r="E283" s="75"/>
      <c r="F283" s="75"/>
      <c r="G283" s="75"/>
      <c r="H283" s="75"/>
      <c r="I283" s="75"/>
      <c r="J283" s="75"/>
      <c r="K283" s="75"/>
    </row>
    <row r="284" spans="1:11" s="3" customFormat="1" ht="18.75" customHeight="1" x14ac:dyDescent="0.2">
      <c r="A284" s="66" t="s">
        <v>1</v>
      </c>
      <c r="B284" s="66" t="s">
        <v>0</v>
      </c>
      <c r="C284" s="66" t="s">
        <v>128</v>
      </c>
      <c r="D284" s="70" t="s">
        <v>4</v>
      </c>
      <c r="E284" s="70"/>
      <c r="F284" s="70"/>
      <c r="G284" s="71" t="s">
        <v>6</v>
      </c>
      <c r="H284" s="66" t="s">
        <v>127</v>
      </c>
      <c r="I284" s="66" t="s">
        <v>109</v>
      </c>
      <c r="J284" s="66" t="s">
        <v>110</v>
      </c>
      <c r="K284" s="66" t="s">
        <v>7</v>
      </c>
    </row>
    <row r="285" spans="1:11" s="3" customFormat="1" ht="79.900000000000006" customHeight="1" x14ac:dyDescent="0.2">
      <c r="A285" s="67"/>
      <c r="B285" s="67"/>
      <c r="C285" s="67"/>
      <c r="D285" s="65" t="s">
        <v>2</v>
      </c>
      <c r="E285" s="65" t="s">
        <v>3</v>
      </c>
      <c r="F285" s="65" t="s">
        <v>5</v>
      </c>
      <c r="G285" s="72"/>
      <c r="H285" s="67"/>
      <c r="I285" s="67"/>
      <c r="J285" s="67"/>
      <c r="K285" s="67"/>
    </row>
    <row r="286" spans="1:11" s="3" customFormat="1" x14ac:dyDescent="0.2">
      <c r="A286" s="4"/>
      <c r="B286" s="4"/>
      <c r="C286" s="5"/>
      <c r="D286" s="5"/>
      <c r="E286" s="5"/>
      <c r="F286" s="5"/>
      <c r="G286" s="49"/>
      <c r="H286" s="4"/>
      <c r="I286" s="4"/>
      <c r="J286" s="4"/>
      <c r="K286" s="5"/>
    </row>
    <row r="287" spans="1:11" s="3" customFormat="1" ht="31.5" x14ac:dyDescent="0.2">
      <c r="A287" s="1" t="s">
        <v>23</v>
      </c>
      <c r="B287" s="4" t="s">
        <v>114</v>
      </c>
      <c r="C287" s="11"/>
      <c r="D287" s="11"/>
      <c r="E287" s="11"/>
      <c r="F287" s="11"/>
      <c r="G287" s="57"/>
    </row>
    <row r="288" spans="1:11" s="3" customFormat="1" x14ac:dyDescent="0.2">
      <c r="A288" s="1" t="s">
        <v>39</v>
      </c>
      <c r="B288" s="68" t="s">
        <v>32</v>
      </c>
      <c r="C288" s="11" t="s">
        <v>54</v>
      </c>
      <c r="D288" s="9" t="s">
        <v>12</v>
      </c>
      <c r="E288" s="11" t="s">
        <v>12</v>
      </c>
      <c r="F288" s="11" t="s">
        <v>12</v>
      </c>
      <c r="G288" s="58">
        <v>6</v>
      </c>
    </row>
    <row r="289" spans="1:7" s="3" customFormat="1" x14ac:dyDescent="0.2">
      <c r="A289" s="1"/>
      <c r="B289" s="68"/>
      <c r="C289" s="11" t="s">
        <v>59</v>
      </c>
      <c r="D289" s="9" t="s">
        <v>12</v>
      </c>
      <c r="E289" s="11" t="s">
        <v>12</v>
      </c>
      <c r="F289" s="11" t="s">
        <v>12</v>
      </c>
      <c r="G289" s="40">
        <v>73.290000000000006</v>
      </c>
    </row>
    <row r="290" spans="1:7" s="3" customFormat="1" x14ac:dyDescent="0.2">
      <c r="A290" s="1"/>
      <c r="B290" s="68"/>
      <c r="C290" s="11" t="s">
        <v>60</v>
      </c>
      <c r="D290" s="9" t="s">
        <v>12</v>
      </c>
      <c r="E290" s="11" t="s">
        <v>12</v>
      </c>
      <c r="F290" s="11" t="s">
        <v>12</v>
      </c>
      <c r="G290" s="40">
        <v>77.31</v>
      </c>
    </row>
    <row r="291" spans="1:7" s="3" customFormat="1" x14ac:dyDescent="0.2">
      <c r="B291" s="68"/>
      <c r="C291" s="11" t="s">
        <v>61</v>
      </c>
      <c r="D291" s="9" t="s">
        <v>12</v>
      </c>
      <c r="E291" s="11" t="s">
        <v>12</v>
      </c>
      <c r="F291" s="11" t="s">
        <v>12</v>
      </c>
      <c r="G291" s="40">
        <v>8.5</v>
      </c>
    </row>
    <row r="292" spans="1:7" s="3" customFormat="1" x14ac:dyDescent="0.2">
      <c r="B292" s="68"/>
      <c r="C292" s="11" t="s">
        <v>62</v>
      </c>
      <c r="D292" s="9" t="s">
        <v>12</v>
      </c>
      <c r="E292" s="11" t="s">
        <v>12</v>
      </c>
      <c r="F292" s="11" t="s">
        <v>12</v>
      </c>
      <c r="G292" s="40">
        <v>54.29</v>
      </c>
    </row>
    <row r="293" spans="1:7" s="3" customFormat="1" x14ac:dyDescent="0.2">
      <c r="A293" s="1"/>
      <c r="B293" s="68"/>
      <c r="C293" s="11" t="s">
        <v>101</v>
      </c>
      <c r="D293" s="9" t="s">
        <v>12</v>
      </c>
      <c r="E293" s="11" t="s">
        <v>12</v>
      </c>
      <c r="F293" s="11" t="s">
        <v>12</v>
      </c>
      <c r="G293" s="40">
        <v>12.67</v>
      </c>
    </row>
    <row r="294" spans="1:7" s="3" customFormat="1" x14ac:dyDescent="0.2">
      <c r="A294" s="1"/>
      <c r="B294" s="68"/>
      <c r="C294" s="11" t="s">
        <v>63</v>
      </c>
      <c r="D294" s="9" t="s">
        <v>12</v>
      </c>
      <c r="E294" s="11" t="s">
        <v>12</v>
      </c>
      <c r="F294" s="11" t="s">
        <v>12</v>
      </c>
      <c r="G294" s="40">
        <v>112.75</v>
      </c>
    </row>
    <row r="295" spans="1:7" s="3" customFormat="1" x14ac:dyDescent="0.2">
      <c r="A295" s="1"/>
      <c r="B295" s="68"/>
      <c r="C295" s="11" t="s">
        <v>64</v>
      </c>
      <c r="D295" s="9" t="s">
        <v>12</v>
      </c>
      <c r="E295" s="11" t="s">
        <v>12</v>
      </c>
      <c r="F295" s="11" t="s">
        <v>12</v>
      </c>
      <c r="G295" s="40">
        <v>202.3</v>
      </c>
    </row>
    <row r="296" spans="1:7" s="3" customFormat="1" x14ac:dyDescent="0.2">
      <c r="A296" s="1"/>
      <c r="B296" s="68"/>
      <c r="C296" s="11" t="s">
        <v>65</v>
      </c>
      <c r="D296" s="9" t="s">
        <v>12</v>
      </c>
      <c r="E296" s="11" t="s">
        <v>12</v>
      </c>
      <c r="F296" s="11" t="s">
        <v>12</v>
      </c>
      <c r="G296" s="40">
        <v>235.31</v>
      </c>
    </row>
    <row r="297" spans="1:7" s="3" customFormat="1" x14ac:dyDescent="0.2">
      <c r="A297" s="1"/>
      <c r="B297" s="68"/>
      <c r="C297" s="11" t="s">
        <v>73</v>
      </c>
      <c r="D297" s="9" t="s">
        <v>12</v>
      </c>
      <c r="E297" s="11" t="s">
        <v>12</v>
      </c>
      <c r="F297" s="11" t="s">
        <v>12</v>
      </c>
      <c r="G297" s="40">
        <v>348.91</v>
      </c>
    </row>
    <row r="298" spans="1:7" s="3" customFormat="1" x14ac:dyDescent="0.2">
      <c r="A298" s="1"/>
      <c r="B298" s="68"/>
      <c r="C298" s="11" t="s">
        <v>124</v>
      </c>
      <c r="D298" s="9" t="s">
        <v>12</v>
      </c>
      <c r="E298" s="11" t="s">
        <v>12</v>
      </c>
      <c r="F298" s="11" t="s">
        <v>12</v>
      </c>
      <c r="G298" s="40">
        <v>102.3</v>
      </c>
    </row>
    <row r="299" spans="1:7" s="3" customFormat="1" x14ac:dyDescent="0.2">
      <c r="A299" s="1"/>
      <c r="B299" s="68"/>
      <c r="C299" s="11" t="s">
        <v>66</v>
      </c>
      <c r="D299" s="9" t="s">
        <v>12</v>
      </c>
      <c r="E299" s="11" t="s">
        <v>12</v>
      </c>
      <c r="F299" s="11" t="s">
        <v>12</v>
      </c>
      <c r="G299" s="40">
        <v>269.07</v>
      </c>
    </row>
    <row r="300" spans="1:7" s="3" customFormat="1" x14ac:dyDescent="0.2">
      <c r="A300" s="1"/>
      <c r="B300" s="68"/>
      <c r="C300" s="11" t="s">
        <v>67</v>
      </c>
      <c r="D300" s="9" t="s">
        <v>12</v>
      </c>
      <c r="E300" s="11" t="s">
        <v>12</v>
      </c>
      <c r="F300" s="11" t="s">
        <v>12</v>
      </c>
      <c r="G300" s="40">
        <v>189.66</v>
      </c>
    </row>
    <row r="301" spans="1:7" s="3" customFormat="1" x14ac:dyDescent="0.2">
      <c r="A301" s="1"/>
      <c r="B301" s="68"/>
      <c r="C301" s="11" t="s">
        <v>84</v>
      </c>
      <c r="D301" s="30" t="s">
        <v>12</v>
      </c>
      <c r="E301" s="11" t="s">
        <v>12</v>
      </c>
      <c r="F301" s="11" t="s">
        <v>12</v>
      </c>
      <c r="G301" s="40">
        <v>290.45999999999998</v>
      </c>
    </row>
    <row r="302" spans="1:7" s="3" customFormat="1" x14ac:dyDescent="0.2">
      <c r="A302" s="1"/>
      <c r="B302" s="68"/>
      <c r="C302" s="33" t="s">
        <v>74</v>
      </c>
      <c r="D302" s="33" t="s">
        <v>12</v>
      </c>
      <c r="E302" s="33" t="s">
        <v>12</v>
      </c>
      <c r="F302" s="33" t="s">
        <v>12</v>
      </c>
      <c r="G302" s="40">
        <v>213.55</v>
      </c>
    </row>
    <row r="303" spans="1:7" s="3" customFormat="1" x14ac:dyDescent="0.2">
      <c r="A303" s="1"/>
      <c r="B303" s="68"/>
      <c r="C303" s="33" t="s">
        <v>85</v>
      </c>
      <c r="D303" s="33" t="s">
        <v>12</v>
      </c>
      <c r="E303" s="33" t="s">
        <v>12</v>
      </c>
      <c r="F303" s="33" t="s">
        <v>12</v>
      </c>
      <c r="G303" s="40">
        <v>17.98</v>
      </c>
    </row>
    <row r="304" spans="1:7" s="3" customFormat="1" x14ac:dyDescent="0.2">
      <c r="A304" s="1"/>
      <c r="B304" s="68"/>
      <c r="C304" s="33" t="s">
        <v>71</v>
      </c>
      <c r="D304" s="33" t="s">
        <v>12</v>
      </c>
      <c r="E304" s="33" t="s">
        <v>12</v>
      </c>
      <c r="F304" s="33" t="s">
        <v>12</v>
      </c>
      <c r="G304" s="40">
        <v>442.21</v>
      </c>
    </row>
    <row r="305" spans="1:11" s="3" customFormat="1" x14ac:dyDescent="0.2">
      <c r="A305" s="1"/>
      <c r="B305" s="68"/>
      <c r="C305" s="33" t="s">
        <v>75</v>
      </c>
      <c r="D305" s="33" t="s">
        <v>12</v>
      </c>
      <c r="E305" s="33" t="s">
        <v>12</v>
      </c>
      <c r="F305" s="33" t="s">
        <v>12</v>
      </c>
      <c r="G305" s="40">
        <v>104.26</v>
      </c>
    </row>
    <row r="306" spans="1:11" s="3" customFormat="1" x14ac:dyDescent="0.2">
      <c r="A306" s="1"/>
      <c r="B306" s="68"/>
      <c r="C306" s="11" t="s">
        <v>76</v>
      </c>
      <c r="D306" s="33" t="s">
        <v>12</v>
      </c>
      <c r="E306" s="33" t="s">
        <v>12</v>
      </c>
      <c r="F306" s="33" t="s">
        <v>12</v>
      </c>
      <c r="G306" s="40">
        <v>112.06</v>
      </c>
    </row>
    <row r="307" spans="1:11" s="3" customFormat="1" x14ac:dyDescent="0.2">
      <c r="A307" s="1"/>
      <c r="B307" s="68"/>
      <c r="C307" s="33" t="s">
        <v>77</v>
      </c>
      <c r="D307" s="33" t="s">
        <v>12</v>
      </c>
      <c r="E307" s="33" t="s">
        <v>12</v>
      </c>
      <c r="F307" s="33" t="s">
        <v>12</v>
      </c>
      <c r="G307" s="40">
        <v>18.95</v>
      </c>
    </row>
    <row r="308" spans="1:11" s="3" customFormat="1" x14ac:dyDescent="0.2">
      <c r="A308" s="1"/>
      <c r="G308" s="55"/>
    </row>
    <row r="309" spans="1:11" s="3" customFormat="1" ht="17.25" customHeight="1" x14ac:dyDescent="0.2">
      <c r="A309" s="76" t="s">
        <v>49</v>
      </c>
      <c r="B309" s="76"/>
      <c r="C309" s="76"/>
      <c r="D309" s="76"/>
      <c r="E309" s="76"/>
      <c r="F309" s="76"/>
      <c r="G309" s="76"/>
      <c r="H309" s="76"/>
      <c r="I309" s="76"/>
      <c r="J309" s="76"/>
      <c r="K309" s="76"/>
    </row>
    <row r="310" spans="1:11" x14ac:dyDescent="0.2">
      <c r="A310" s="74" t="s">
        <v>118</v>
      </c>
      <c r="B310" s="74"/>
      <c r="C310" s="74"/>
      <c r="D310" s="74"/>
      <c r="E310" s="74"/>
      <c r="F310" s="74"/>
      <c r="G310" s="74"/>
      <c r="H310" s="74"/>
      <c r="I310" s="74"/>
      <c r="J310" s="74"/>
      <c r="K310" s="74"/>
    </row>
    <row r="311" spans="1:11" s="3" customFormat="1" ht="15.75" customHeight="1" x14ac:dyDescent="0.2">
      <c r="A311" s="75" t="s">
        <v>103</v>
      </c>
      <c r="B311" s="75"/>
      <c r="C311" s="75"/>
      <c r="D311" s="75"/>
      <c r="E311" s="75"/>
      <c r="F311" s="75"/>
      <c r="G311" s="75"/>
      <c r="H311" s="75"/>
      <c r="I311" s="75"/>
      <c r="J311" s="75"/>
      <c r="K311" s="75"/>
    </row>
    <row r="312" spans="1:11" s="3" customFormat="1" ht="18.75" customHeight="1" x14ac:dyDescent="0.2">
      <c r="A312" s="66" t="s">
        <v>1</v>
      </c>
      <c r="B312" s="66" t="s">
        <v>0</v>
      </c>
      <c r="C312" s="66" t="s">
        <v>128</v>
      </c>
      <c r="D312" s="70" t="s">
        <v>4</v>
      </c>
      <c r="E312" s="70"/>
      <c r="F312" s="70"/>
      <c r="G312" s="71" t="s">
        <v>6</v>
      </c>
      <c r="H312" s="66" t="s">
        <v>127</v>
      </c>
      <c r="I312" s="66" t="s">
        <v>109</v>
      </c>
      <c r="J312" s="66" t="s">
        <v>110</v>
      </c>
      <c r="K312" s="66" t="s">
        <v>7</v>
      </c>
    </row>
    <row r="313" spans="1:11" s="3" customFormat="1" ht="79.900000000000006" customHeight="1" x14ac:dyDescent="0.2">
      <c r="A313" s="67"/>
      <c r="B313" s="67"/>
      <c r="C313" s="67"/>
      <c r="D313" s="65" t="s">
        <v>2</v>
      </c>
      <c r="E313" s="65" t="s">
        <v>3</v>
      </c>
      <c r="F313" s="65" t="s">
        <v>5</v>
      </c>
      <c r="G313" s="72"/>
      <c r="H313" s="67"/>
      <c r="I313" s="67"/>
      <c r="J313" s="67"/>
      <c r="K313" s="67"/>
    </row>
    <row r="314" spans="1:11" s="3" customFormat="1" x14ac:dyDescent="0.2">
      <c r="A314" s="4"/>
      <c r="B314" s="4"/>
      <c r="C314" s="5"/>
      <c r="D314" s="5"/>
      <c r="E314" s="5"/>
      <c r="F314" s="5"/>
      <c r="G314" s="49"/>
      <c r="H314" s="4"/>
      <c r="I314" s="4"/>
      <c r="J314" s="4"/>
      <c r="K314" s="5"/>
    </row>
    <row r="315" spans="1:11" s="3" customFormat="1" ht="31.5" x14ac:dyDescent="0.2">
      <c r="A315" s="1" t="s">
        <v>23</v>
      </c>
      <c r="B315" s="4" t="s">
        <v>114</v>
      </c>
      <c r="C315" s="34"/>
      <c r="D315" s="34"/>
      <c r="E315" s="34"/>
      <c r="F315" s="34"/>
      <c r="G315" s="57"/>
    </row>
    <row r="316" spans="1:11" s="3" customFormat="1" x14ac:dyDescent="0.2">
      <c r="A316" s="1" t="s">
        <v>39</v>
      </c>
      <c r="B316" s="68" t="s">
        <v>32</v>
      </c>
      <c r="C316" s="33" t="s">
        <v>115</v>
      </c>
      <c r="D316" s="33" t="s">
        <v>12</v>
      </c>
      <c r="E316" s="33" t="s">
        <v>12</v>
      </c>
      <c r="F316" s="33" t="s">
        <v>12</v>
      </c>
      <c r="G316" s="40">
        <v>350.09</v>
      </c>
    </row>
    <row r="317" spans="1:11" s="3" customFormat="1" x14ac:dyDescent="0.2">
      <c r="A317" s="1"/>
      <c r="B317" s="68"/>
      <c r="C317" s="11" t="s">
        <v>102</v>
      </c>
      <c r="D317" s="9" t="s">
        <v>12</v>
      </c>
      <c r="E317" s="11" t="s">
        <v>12</v>
      </c>
      <c r="F317" s="11" t="s">
        <v>12</v>
      </c>
      <c r="G317" s="40">
        <v>363.74</v>
      </c>
    </row>
    <row r="318" spans="1:11" s="3" customFormat="1" x14ac:dyDescent="0.2">
      <c r="A318" s="1"/>
      <c r="B318" s="68"/>
      <c r="C318" s="33" t="s">
        <v>116</v>
      </c>
      <c r="D318" s="32" t="s">
        <v>12</v>
      </c>
      <c r="E318" s="33" t="s">
        <v>12</v>
      </c>
      <c r="F318" s="33" t="s">
        <v>12</v>
      </c>
      <c r="G318" s="40">
        <v>288.45999999999998</v>
      </c>
    </row>
    <row r="319" spans="1:11" s="3" customFormat="1" x14ac:dyDescent="0.2">
      <c r="A319" s="1"/>
      <c r="B319" s="68"/>
      <c r="C319" s="11" t="s">
        <v>78</v>
      </c>
      <c r="D319" s="9" t="s">
        <v>12</v>
      </c>
      <c r="E319" s="11" t="s">
        <v>12</v>
      </c>
      <c r="F319" s="11" t="s">
        <v>12</v>
      </c>
      <c r="G319" s="40">
        <v>614.72</v>
      </c>
    </row>
    <row r="320" spans="1:11" s="3" customFormat="1" x14ac:dyDescent="0.2">
      <c r="A320" s="1"/>
      <c r="B320" s="68"/>
      <c r="C320" s="33" t="s">
        <v>79</v>
      </c>
      <c r="D320" s="38" t="s">
        <v>12</v>
      </c>
      <c r="E320" s="34" t="s">
        <v>12</v>
      </c>
      <c r="F320" s="34" t="s">
        <v>12</v>
      </c>
      <c r="G320" s="40">
        <v>83.27</v>
      </c>
    </row>
    <row r="321" spans="1:11" s="3" customFormat="1" x14ac:dyDescent="0.2">
      <c r="A321" s="1"/>
      <c r="B321" s="68"/>
      <c r="C321" s="11" t="s">
        <v>81</v>
      </c>
      <c r="D321" s="9" t="s">
        <v>12</v>
      </c>
      <c r="E321" s="11" t="s">
        <v>12</v>
      </c>
      <c r="F321" s="11" t="s">
        <v>12</v>
      </c>
      <c r="G321" s="40">
        <v>4</v>
      </c>
    </row>
    <row r="322" spans="1:11" s="3" customFormat="1" x14ac:dyDescent="0.2">
      <c r="A322" s="1"/>
      <c r="B322" s="68"/>
      <c r="C322" s="11" t="s">
        <v>105</v>
      </c>
      <c r="D322" s="29" t="s">
        <v>12</v>
      </c>
      <c r="E322" s="11" t="s">
        <v>12</v>
      </c>
      <c r="F322" s="11" t="s">
        <v>12</v>
      </c>
      <c r="G322" s="40">
        <v>364.11</v>
      </c>
    </row>
    <row r="323" spans="1:11" s="3" customFormat="1" x14ac:dyDescent="0.2">
      <c r="A323" s="1"/>
      <c r="B323" s="68"/>
      <c r="C323" s="11" t="s">
        <v>107</v>
      </c>
      <c r="D323" s="29" t="s">
        <v>12</v>
      </c>
      <c r="E323" s="11" t="s">
        <v>12</v>
      </c>
      <c r="F323" s="11" t="s">
        <v>12</v>
      </c>
      <c r="G323" s="40">
        <v>684.37</v>
      </c>
      <c r="J323" s="3" t="s">
        <v>123</v>
      </c>
    </row>
    <row r="324" spans="1:11" s="3" customFormat="1" x14ac:dyDescent="0.2">
      <c r="A324" s="1"/>
      <c r="B324" s="68"/>
      <c r="C324" s="11" t="s">
        <v>111</v>
      </c>
      <c r="D324" s="29" t="s">
        <v>12</v>
      </c>
      <c r="E324" s="11" t="s">
        <v>12</v>
      </c>
      <c r="F324" s="11" t="s">
        <v>12</v>
      </c>
      <c r="G324" s="40">
        <v>425.1</v>
      </c>
    </row>
    <row r="325" spans="1:11" s="3" customFormat="1" x14ac:dyDescent="0.2">
      <c r="A325" s="1"/>
      <c r="B325" s="68"/>
      <c r="C325" s="11" t="s">
        <v>122</v>
      </c>
      <c r="D325" s="29" t="s">
        <v>12</v>
      </c>
      <c r="E325" s="11" t="s">
        <v>12</v>
      </c>
      <c r="F325" s="11" t="s">
        <v>12</v>
      </c>
      <c r="G325" s="40">
        <v>197.49</v>
      </c>
    </row>
    <row r="326" spans="1:11" s="3" customFormat="1" ht="16.5" customHeight="1" x14ac:dyDescent="0.2">
      <c r="A326" s="1"/>
      <c r="C326" s="1"/>
      <c r="D326" s="32" t="s">
        <v>12</v>
      </c>
      <c r="E326" s="33" t="s">
        <v>12</v>
      </c>
      <c r="F326" s="33" t="s">
        <v>12</v>
      </c>
      <c r="G326" s="53">
        <f>G325+G324+G323+G322+G321+G320+G319+G318+G317+G316+G307+G306+G305+G304+G303+G302+G301+G300+G299+G298+G297+G296+G295+G294+G293+G292+G291+G290+G289+G288+G277+G276+G275+G274+G273+G272</f>
        <v>6294.6000000000022</v>
      </c>
    </row>
    <row r="327" spans="1:11" s="3" customFormat="1" ht="15.75" customHeight="1" x14ac:dyDescent="0.2">
      <c r="A327" s="2"/>
      <c r="B327" s="83" t="s">
        <v>117</v>
      </c>
      <c r="C327" s="83"/>
      <c r="D327" s="83"/>
      <c r="E327" s="83"/>
      <c r="F327" s="83"/>
      <c r="G327" s="53">
        <f>G184+G227+G244+G252+G255+G270+G326</f>
        <v>10744.680000000004</v>
      </c>
      <c r="H327" s="21"/>
      <c r="I327" s="21"/>
      <c r="J327" s="21"/>
      <c r="K327" s="21"/>
    </row>
    <row r="328" spans="1:11" s="3" customFormat="1" ht="16.5" customHeight="1" x14ac:dyDescent="0.2">
      <c r="A328" s="2"/>
      <c r="B328" s="78" t="s">
        <v>26</v>
      </c>
      <c r="C328" s="78"/>
      <c r="D328" s="78"/>
      <c r="E328" s="78"/>
      <c r="F328" s="78"/>
      <c r="G328" s="53">
        <f>G11+G150+G179+G327</f>
        <v>33709.08</v>
      </c>
      <c r="H328" s="22"/>
      <c r="I328" s="25" t="s">
        <v>126</v>
      </c>
      <c r="J328" s="22"/>
      <c r="K328" s="22"/>
    </row>
    <row r="329" spans="1:11" s="3" customFormat="1" x14ac:dyDescent="0.2">
      <c r="A329" s="1"/>
      <c r="C329" s="11"/>
      <c r="D329" s="11"/>
      <c r="E329" s="11"/>
      <c r="F329" s="11"/>
      <c r="G329" s="43"/>
    </row>
    <row r="330" spans="1:11" s="27" customFormat="1" ht="12" x14ac:dyDescent="0.2">
      <c r="A330" s="7" t="s">
        <v>12</v>
      </c>
      <c r="B330" s="79" t="s">
        <v>119</v>
      </c>
      <c r="C330" s="79"/>
      <c r="D330" s="79"/>
      <c r="E330" s="79"/>
      <c r="F330" s="79"/>
      <c r="G330" s="79"/>
      <c r="H330" s="79"/>
      <c r="I330" s="79"/>
      <c r="J330" s="26"/>
      <c r="K330" s="26"/>
    </row>
    <row r="331" spans="1:11" s="26" customFormat="1" ht="12" x14ac:dyDescent="0.2">
      <c r="A331" s="7" t="s">
        <v>27</v>
      </c>
      <c r="B331" s="79" t="s">
        <v>120</v>
      </c>
      <c r="C331" s="79"/>
      <c r="D331" s="79"/>
      <c r="E331" s="79"/>
      <c r="F331" s="79"/>
      <c r="G331" s="79"/>
      <c r="H331" s="79"/>
      <c r="I331" s="79"/>
    </row>
    <row r="332" spans="1:11" s="26" customFormat="1" ht="12" x14ac:dyDescent="0.2">
      <c r="A332" s="7" t="s">
        <v>106</v>
      </c>
      <c r="B332" s="26" t="s">
        <v>121</v>
      </c>
      <c r="C332" s="27"/>
      <c r="D332" s="28"/>
      <c r="E332" s="27"/>
      <c r="F332" s="27"/>
      <c r="G332" s="64"/>
    </row>
  </sheetData>
  <mergeCells count="204">
    <mergeCell ref="B328:F328"/>
    <mergeCell ref="B327:F327"/>
    <mergeCell ref="B121:B122"/>
    <mergeCell ref="B272:B277"/>
    <mergeCell ref="A309:K309"/>
    <mergeCell ref="A310:K310"/>
    <mergeCell ref="A311:K311"/>
    <mergeCell ref="A312:A313"/>
    <mergeCell ref="B312:B313"/>
    <mergeCell ref="C312:C313"/>
    <mergeCell ref="D312:F312"/>
    <mergeCell ref="G312:G313"/>
    <mergeCell ref="H312:H313"/>
    <mergeCell ref="I312:I313"/>
    <mergeCell ref="J312:J313"/>
    <mergeCell ref="C261:C262"/>
    <mergeCell ref="D261:F261"/>
    <mergeCell ref="G261:G262"/>
    <mergeCell ref="H261:H262"/>
    <mergeCell ref="I261:I262"/>
    <mergeCell ref="I212:I213"/>
    <mergeCell ref="B182:B183"/>
    <mergeCell ref="H212:H213"/>
    <mergeCell ref="K238:K239"/>
    <mergeCell ref="B246:B251"/>
    <mergeCell ref="D284:F284"/>
    <mergeCell ref="G284:G285"/>
    <mergeCell ref="H284:H285"/>
    <mergeCell ref="I284:I285"/>
    <mergeCell ref="J284:J285"/>
    <mergeCell ref="K284:K285"/>
    <mergeCell ref="K212:K213"/>
    <mergeCell ref="C106:C107"/>
    <mergeCell ref="J212:J213"/>
    <mergeCell ref="A235:K235"/>
    <mergeCell ref="A258:K258"/>
    <mergeCell ref="A259:K259"/>
    <mergeCell ref="B212:B213"/>
    <mergeCell ref="C212:C213"/>
    <mergeCell ref="G212:G213"/>
    <mergeCell ref="J261:J262"/>
    <mergeCell ref="K261:K262"/>
    <mergeCell ref="K189:K190"/>
    <mergeCell ref="C161:C162"/>
    <mergeCell ref="D161:F161"/>
    <mergeCell ref="G161:G162"/>
    <mergeCell ref="J189:J190"/>
    <mergeCell ref="J238:J239"/>
    <mergeCell ref="B261:B262"/>
    <mergeCell ref="B62:B69"/>
    <mergeCell ref="C79:C80"/>
    <mergeCell ref="D79:F79"/>
    <mergeCell ref="G79:G80"/>
    <mergeCell ref="H79:H80"/>
    <mergeCell ref="A236:K236"/>
    <mergeCell ref="B254:B255"/>
    <mergeCell ref="K106:K107"/>
    <mergeCell ref="A131:K131"/>
    <mergeCell ref="A132:K132"/>
    <mergeCell ref="A134:A135"/>
    <mergeCell ref="B134:B135"/>
    <mergeCell ref="C134:C135"/>
    <mergeCell ref="D134:F134"/>
    <mergeCell ref="G134:G135"/>
    <mergeCell ref="H134:H135"/>
    <mergeCell ref="B82:C82"/>
    <mergeCell ref="J79:J80"/>
    <mergeCell ref="K79:K80"/>
    <mergeCell ref="A76:K76"/>
    <mergeCell ref="A77:K77"/>
    <mergeCell ref="A79:A80"/>
    <mergeCell ref="B79:B80"/>
    <mergeCell ref="B58:C58"/>
    <mergeCell ref="F9:F10"/>
    <mergeCell ref="A24:K24"/>
    <mergeCell ref="A25:K25"/>
    <mergeCell ref="A52:K52"/>
    <mergeCell ref="D9:D10"/>
    <mergeCell ref="E9:E10"/>
    <mergeCell ref="B13:C13"/>
    <mergeCell ref="K27:K28"/>
    <mergeCell ref="A26:K26"/>
    <mergeCell ref="B11:F11"/>
    <mergeCell ref="B14:B20"/>
    <mergeCell ref="J27:J28"/>
    <mergeCell ref="B31:B48"/>
    <mergeCell ref="A55:A56"/>
    <mergeCell ref="B55:B56"/>
    <mergeCell ref="C55:C56"/>
    <mergeCell ref="D55:F55"/>
    <mergeCell ref="G55:G56"/>
    <mergeCell ref="H55:H56"/>
    <mergeCell ref="I55:I56"/>
    <mergeCell ref="J55:J56"/>
    <mergeCell ref="B30:C30"/>
    <mergeCell ref="A54:K54"/>
    <mergeCell ref="B330:I330"/>
    <mergeCell ref="B331:I331"/>
    <mergeCell ref="A103:K103"/>
    <mergeCell ref="A104:K104"/>
    <mergeCell ref="A260:K260"/>
    <mergeCell ref="A261:A262"/>
    <mergeCell ref="H4:H5"/>
    <mergeCell ref="K9:K10"/>
    <mergeCell ref="J9:J10"/>
    <mergeCell ref="G9:G10"/>
    <mergeCell ref="H9:H10"/>
    <mergeCell ref="C7:K7"/>
    <mergeCell ref="C9:C10"/>
    <mergeCell ref="I9:I10"/>
    <mergeCell ref="A53:K53"/>
    <mergeCell ref="A27:A28"/>
    <mergeCell ref="B27:B28"/>
    <mergeCell ref="C27:C28"/>
    <mergeCell ref="D27:F27"/>
    <mergeCell ref="G27:G28"/>
    <mergeCell ref="H27:H28"/>
    <mergeCell ref="I27:I28"/>
    <mergeCell ref="K55:K56"/>
    <mergeCell ref="B9:B10"/>
    <mergeCell ref="A1:K1"/>
    <mergeCell ref="A2:K2"/>
    <mergeCell ref="K4:K5"/>
    <mergeCell ref="A4:A5"/>
    <mergeCell ref="C4:C5"/>
    <mergeCell ref="D4:F4"/>
    <mergeCell ref="I4:I5"/>
    <mergeCell ref="J4:J5"/>
    <mergeCell ref="B4:B5"/>
    <mergeCell ref="G4:G5"/>
    <mergeCell ref="A3:K3"/>
    <mergeCell ref="B179:F179"/>
    <mergeCell ref="B109:C109"/>
    <mergeCell ref="D106:F106"/>
    <mergeCell ref="G106:G107"/>
    <mergeCell ref="A189:A190"/>
    <mergeCell ref="B189:B190"/>
    <mergeCell ref="C189:C190"/>
    <mergeCell ref="D212:F212"/>
    <mergeCell ref="A212:A213"/>
    <mergeCell ref="B106:B107"/>
    <mergeCell ref="B161:B162"/>
    <mergeCell ref="A106:A107"/>
    <mergeCell ref="A78:K78"/>
    <mergeCell ref="A105:K105"/>
    <mergeCell ref="A133:K133"/>
    <mergeCell ref="A188:K188"/>
    <mergeCell ref="A237:K237"/>
    <mergeCell ref="I189:I190"/>
    <mergeCell ref="D189:F189"/>
    <mergeCell ref="G189:G190"/>
    <mergeCell ref="H189:H190"/>
    <mergeCell ref="A186:K186"/>
    <mergeCell ref="A187:K187"/>
    <mergeCell ref="J161:J162"/>
    <mergeCell ref="K161:K162"/>
    <mergeCell ref="B150:F150"/>
    <mergeCell ref="I134:I135"/>
    <mergeCell ref="J134:J135"/>
    <mergeCell ref="K134:K135"/>
    <mergeCell ref="J106:J107"/>
    <mergeCell ref="H161:H162"/>
    <mergeCell ref="I161:I162"/>
    <mergeCell ref="H106:H107"/>
    <mergeCell ref="I79:I80"/>
    <mergeCell ref="I106:I107"/>
    <mergeCell ref="A209:K209"/>
    <mergeCell ref="B83:B84"/>
    <mergeCell ref="B92:B101"/>
    <mergeCell ref="B110:B120"/>
    <mergeCell ref="B125:B128"/>
    <mergeCell ref="B138:B148"/>
    <mergeCell ref="B137:C137"/>
    <mergeCell ref="B172:B177"/>
    <mergeCell ref="B165:B169"/>
    <mergeCell ref="B153:B155"/>
    <mergeCell ref="A158:K158"/>
    <mergeCell ref="A159:K159"/>
    <mergeCell ref="A160:K160"/>
    <mergeCell ref="A161:A162"/>
    <mergeCell ref="K312:K313"/>
    <mergeCell ref="B316:B325"/>
    <mergeCell ref="B288:B307"/>
    <mergeCell ref="B193:B207"/>
    <mergeCell ref="B216:B226"/>
    <mergeCell ref="B229:B233"/>
    <mergeCell ref="B242:B243"/>
    <mergeCell ref="B265:B269"/>
    <mergeCell ref="A238:A239"/>
    <mergeCell ref="B238:B239"/>
    <mergeCell ref="C238:C239"/>
    <mergeCell ref="D238:F238"/>
    <mergeCell ref="G238:G239"/>
    <mergeCell ref="H238:H239"/>
    <mergeCell ref="I238:I239"/>
    <mergeCell ref="C194:C202"/>
    <mergeCell ref="A210:K210"/>
    <mergeCell ref="A211:K211"/>
    <mergeCell ref="A281:K281"/>
    <mergeCell ref="A282:K282"/>
    <mergeCell ref="A283:K283"/>
    <mergeCell ref="A284:A285"/>
    <mergeCell ref="B284:B285"/>
    <mergeCell ref="C284:C285"/>
  </mergeCells>
  <phoneticPr fontId="2" type="noConversion"/>
  <pageMargins left="0.43307086614173229" right="0.31496062992125984" top="0.78740157480314965" bottom="0.31496062992125984" header="0.51181102362204722" footer="0"/>
  <pageSetup paperSize="9" scale="99" firstPageNumber="256" orientation="landscape" useFirstPageNumber="1" horizontalDpi="300" verticalDpi="300" r:id="rId1"/>
  <headerFooter alignWithMargins="0">
    <oddHeader>&amp;C&amp;"Times New Roman,Regular"&amp;12&amp;P</oddHeader>
  </headerFooter>
  <rowBreaks count="6" manualBreakCount="6">
    <brk id="23" max="10" man="1"/>
    <brk id="51" max="16383" man="1"/>
    <brk id="75" max="16383" man="1"/>
    <brk id="102" max="10" man="1"/>
    <brk id="130" max="16383" man="1"/>
    <brk id="18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>SR.DY. ACCOUNTANT GENERAL (A&amp;E)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SR.DY. ACCOUNTANT GENERAL (A&amp;E)</dc:creator>
  <cp:lastModifiedBy>Four</cp:lastModifiedBy>
  <cp:lastPrinted>2023-12-14T10:40:42Z</cp:lastPrinted>
  <dcterms:created xsi:type="dcterms:W3CDTF">2010-09-27T18:33:01Z</dcterms:created>
  <dcterms:modified xsi:type="dcterms:W3CDTF">2025-01-04T08:05:56Z</dcterms:modified>
</cp:coreProperties>
</file>